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tabRatio="599" activeTab="0"/>
  </bookViews>
  <sheets>
    <sheet name="Пр.13 МЦП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'Пр.13 МЦП'!$12:$12</definedName>
    <definedName name="_xlnm.Print_Area" localSheetId="0">'Пр.13 МЦП'!$A$1:$V$140</definedName>
  </definedNames>
  <calcPr fullCalcOnLoad="1" fullPrecision="0"/>
</workbook>
</file>

<file path=xl/sharedStrings.xml><?xml version="1.0" encoding="utf-8"?>
<sst xmlns="http://schemas.openxmlformats.org/spreadsheetml/2006/main" count="283" uniqueCount="273">
  <si>
    <t>Дата: 05.09.2006</t>
  </si>
  <si>
    <t>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</si>
  <si>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</si>
  <si>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</si>
  <si>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</si>
  <si>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</si>
  <si>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</si>
  <si>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</si>
  <si>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</si>
  <si>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</si>
  <si>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</si>
  <si>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</si>
  <si>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Всего расходов</t>
  </si>
  <si>
    <t>810</t>
  </si>
  <si>
    <t>99 0 0000</t>
  </si>
  <si>
    <t>(тыс. рублей)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</si>
  <si>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</si>
  <si>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</si>
  <si>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</si>
  <si>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</si>
  <si>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Мероприятия по содержанию жилищного хозяйства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</si>
  <si>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</si>
  <si>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организации и содержанию мест захоронения</t>
  </si>
  <si>
    <t>Мероприятия по противопожарной безопасности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</si>
  <si>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</si>
  <si>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</si>
  <si>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</si>
  <si>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</si>
  <si>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</si>
  <si>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Мероприятия по спортивно-массовым и физкультурно-оздоровительным работам</t>
  </si>
  <si>
    <t>Обеспечение мероприятий по капитальному ремонту многоквартирных домов за счет средств бюджетов</t>
  </si>
  <si>
    <t>Мероприятия по ремонтам и заменам сетей теплоснабжения</t>
  </si>
  <si>
    <t>Обеспечение мероприятий на реконструкцию, модернизацию и капитальный ремонт объектов водопроводно-канализационного хозяйства</t>
  </si>
  <si>
    <t>Мероприятия по озеленению Смоляниновского городского поселения</t>
  </si>
  <si>
    <t xml:space="preserve">  Прочие мероприятия по благоустройству поселения</t>
  </si>
  <si>
    <t>Мероприятия по снижению рисков и смягчению последствий чрезвычайных ситуаций природного и техногенного характера</t>
  </si>
  <si>
    <t>Мероприятия по профилактике экстремизма и терроризма в молодежной среде</t>
  </si>
  <si>
    <t>Мероприятия по профилактике правонарушений и борьба с преступностью</t>
  </si>
  <si>
    <t>Содержание и ремонт автомобильных дорог муниципального значения Смоляниновского городского поселения</t>
  </si>
  <si>
    <t>Содержание и ремонт подъездных путей и придомовых территорий МКД Смоляниновского городского поселения</t>
  </si>
  <si>
    <t>Развитие малого и среднего предпринимательства в Смоляниновском городском поселении</t>
  </si>
  <si>
    <t>Непрограммные направления деятельности органов местного самоуправления Смоляниновского городского поселения</t>
  </si>
  <si>
    <t xml:space="preserve"> </t>
  </si>
  <si>
    <t>Глава Смоляниновского городского поселения</t>
  </si>
  <si>
    <t>Председатель муниципального комитета Смоляниновского городского поселения</t>
  </si>
  <si>
    <t xml:space="preserve">    </t>
  </si>
  <si>
    <t>Подпрограмма "Развитие культуры"</t>
  </si>
  <si>
    <t>01 0 00 00000</t>
  </si>
  <si>
    <t>01 1 00 00000</t>
  </si>
  <si>
    <t>Основное мероприятие "Создание условий для организации досуга и обеспечения жителей поселения услугами организации культуры"</t>
  </si>
  <si>
    <t>01 1 01 00000</t>
  </si>
  <si>
    <t>01 1 01 04010</t>
  </si>
  <si>
    <t>Подпрограмма "Спортивно массовое и физкультурно-оздоровительные работы"</t>
  </si>
  <si>
    <t>Основное мероприятие "Создание условий для привлечения населения к занятиям спортом"</t>
  </si>
  <si>
    <t>02 0 00 00000</t>
  </si>
  <si>
    <t>02 1 00 00000</t>
  </si>
  <si>
    <t>02 1 01 00000</t>
  </si>
  <si>
    <t>02 1 01 20020</t>
  </si>
  <si>
    <t>03 0 00 00000</t>
  </si>
  <si>
    <t>Подпрограмма "Жилищное хозяйство"</t>
  </si>
  <si>
    <t>Основное мероприятие "Повышение качества и доступности, предоставляемых населению жилищно-коммунальных услуг"</t>
  </si>
  <si>
    <t>03 1 00 00000</t>
  </si>
  <si>
    <t>03 1 01 00000</t>
  </si>
  <si>
    <t>03 1 01 20030</t>
  </si>
  <si>
    <t>03 2 00 00000</t>
  </si>
  <si>
    <t>Основное мероприятие "Ликвидация аварийного жилищного фонда Смоляниновского городского поселения"</t>
  </si>
  <si>
    <t>03 2 01 00000</t>
  </si>
  <si>
    <t>Подпрограмма "Капитальный ремонт многоквартирных домов"</t>
  </si>
  <si>
    <t>03 3 00 00000</t>
  </si>
  <si>
    <t>Основное мероприятие" Капитальный ремонт многоквартирных домов"</t>
  </si>
  <si>
    <t>03 3 01 00000</t>
  </si>
  <si>
    <t>03 3 01 20230</t>
  </si>
  <si>
    <t>Подпрограмма "Передача полномочий по осуществлению передачи гражданам в собственность жилых помещений муниципального жилищного фонда социального использования"</t>
  </si>
  <si>
    <t>03 4 00 00000</t>
  </si>
  <si>
    <t>Основное мероприятие "Финансовое обеспечение переданных полномочий"</t>
  </si>
  <si>
    <t>03 4 01 00000</t>
  </si>
  <si>
    <t>03 4 01 04030</t>
  </si>
  <si>
    <t>Подпрограмма "Коммунальное хозяйство"</t>
  </si>
  <si>
    <t>03 5 00 00000</t>
  </si>
  <si>
    <t>Основное мероприятие "Ремонт, капитальный ремонт и замена сетей теплоснабжения"</t>
  </si>
  <si>
    <t>03 5 01 00000</t>
  </si>
  <si>
    <t>03 5 01 20330</t>
  </si>
  <si>
    <t>Подпрограмма "Реконструкция, модернизация и капитальный ремонт объектов водопроводно-канализационного хозяйства"</t>
  </si>
  <si>
    <t>03 6 00 00000</t>
  </si>
  <si>
    <t>Основное мероприятие "Реконструкция, модернизация и капитальный ремонт систем водоснабжения, водоотведения и очистки сточных вод"</t>
  </si>
  <si>
    <t>03 6 01 00000</t>
  </si>
  <si>
    <t>03 6 01 20430</t>
  </si>
  <si>
    <t>04 0 00 00000</t>
  </si>
  <si>
    <t>Подпрограмма "Уличное освещение"</t>
  </si>
  <si>
    <t xml:space="preserve"> 04 1 00 00000</t>
  </si>
  <si>
    <t>Основное мероприятие "Обеспечение работ по содержанию, ремонту и строительству уличного освещения на территории Смоляниновского городского поселения"</t>
  </si>
  <si>
    <t>04 1 01 00000</t>
  </si>
  <si>
    <t>04 1 01 20040</t>
  </si>
  <si>
    <t>Подпрограмма "Озеленение"</t>
  </si>
  <si>
    <t>04 2 00 00000</t>
  </si>
  <si>
    <t>Основное мероприятие "Организация, эксплуатация участков зеленых насаждений территории поселения"</t>
  </si>
  <si>
    <t>04 2 01 00000</t>
  </si>
  <si>
    <t>04 2 01 20140</t>
  </si>
  <si>
    <t>Подпрограмма "Организация и содержание мест захоронения"</t>
  </si>
  <si>
    <t>04 3 00 00000</t>
  </si>
  <si>
    <t>Основное мероприятие "Обеспечение благоустройства на существующих кладбищах поселения"</t>
  </si>
  <si>
    <t>04 3 01 00000</t>
  </si>
  <si>
    <t>04 3 01 20240</t>
  </si>
  <si>
    <t>Подпрограмма "Прочие мероприятия по благоустройству"</t>
  </si>
  <si>
    <t>04 4 00 00000</t>
  </si>
  <si>
    <t>Основное мероприятие "Комплекс работ по приведению в нормативное состояние территории поселения"</t>
  </si>
  <si>
    <t>04 4 01 00000</t>
  </si>
  <si>
    <t>04 4 01 20340</t>
  </si>
  <si>
    <t>05 0 00 00000</t>
  </si>
  <si>
    <t>Основное мероприятие "Развитие метериально-технической базы для защиты населения и территории от чрезвычайных ситуаций"</t>
  </si>
  <si>
    <t>05 1 00 00000</t>
  </si>
  <si>
    <t>05 1 01 00000</t>
  </si>
  <si>
    <t>05 1 01 20050</t>
  </si>
  <si>
    <t>05 2 00 00000</t>
  </si>
  <si>
    <t>Основное мероприятие "Организация безопасности населения и защита критически важных объектов от угроз пожаров"</t>
  </si>
  <si>
    <t>05 2 01 00000</t>
  </si>
  <si>
    <t>05 2 01 20150</t>
  </si>
  <si>
    <t>06 0 00 00000</t>
  </si>
  <si>
    <t>Подпрограмма "Профилактика экстремизма и терроризма в Смоляниновском городском поселении"</t>
  </si>
  <si>
    <t>06 1 00 00000</t>
  </si>
  <si>
    <t>Основное мероприятие "Формирование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сферы"</t>
  </si>
  <si>
    <t>06 1 01 00000</t>
  </si>
  <si>
    <t>06 1 01 20060</t>
  </si>
  <si>
    <t xml:space="preserve">Подпрограмма "Профилактика экстремизма и терроризма в молодежной среде в Смоляниновском городском поселении" </t>
  </si>
  <si>
    <t>06 2 00 00000</t>
  </si>
  <si>
    <t>Основное мероприятие "Формирование нетерпимого отношения к проявлениям терроризма  и экстремизма в молодежной среде"</t>
  </si>
  <si>
    <t>06 2 01 00000</t>
  </si>
  <si>
    <t>06 2 01 20160</t>
  </si>
  <si>
    <t xml:space="preserve">Подпрограмма "Профилактика правонарушений и борьба с преступностью в Смоляниновском городском поселении" </t>
  </si>
  <si>
    <t>06 3 00 00000</t>
  </si>
  <si>
    <t>Основное мероприятие "Профилактика правонарушений"</t>
  </si>
  <si>
    <t>06 3 01 00000</t>
  </si>
  <si>
    <t>06 3 01 20260</t>
  </si>
  <si>
    <t>07 0 00 00000</t>
  </si>
  <si>
    <t>07 1 00 00000</t>
  </si>
  <si>
    <t>Основное мероприятие "Поддержка дорожного хозяйства Смоляниновского городского поселения"</t>
  </si>
  <si>
    <t>07 1 01 00000</t>
  </si>
  <si>
    <t>07 1 01 20070</t>
  </si>
  <si>
    <t>Подпрограмма "Содержание и ремонт подъездных путей и придомовых территорий Смоляниновского городского поселения"</t>
  </si>
  <si>
    <t>07 2 00 00000</t>
  </si>
  <si>
    <t>07 2 01 00000</t>
  </si>
  <si>
    <t>07 2 01 20170</t>
  </si>
  <si>
    <t>Подпрограмма "Безопасность дорожного движения"</t>
  </si>
  <si>
    <t>07 3 00 00000</t>
  </si>
  <si>
    <t>07 3 01 00000</t>
  </si>
  <si>
    <t>Мероприятия по безопасности дорожного движения</t>
  </si>
  <si>
    <t>07 3 01 20270</t>
  </si>
  <si>
    <t>08 0 00 00000</t>
  </si>
  <si>
    <t>Основное мероприятие "Обеспечение рационального использования топливно-энергетических ресурсов"</t>
  </si>
  <si>
    <t>08 1 00 00000</t>
  </si>
  <si>
    <t>08 1 01 00000</t>
  </si>
  <si>
    <t>08 1 01 20080</t>
  </si>
  <si>
    <t>09 0 00 00000</t>
  </si>
  <si>
    <t>Подпрограмма "Передача полномочий по земельному контролю"</t>
  </si>
  <si>
    <t>09 1 00 00000</t>
  </si>
  <si>
    <t>09 1 01 00000</t>
  </si>
  <si>
    <t>09 1 01 04090</t>
  </si>
  <si>
    <t>11 0 00 00000</t>
  </si>
  <si>
    <t>11 1 00 00000</t>
  </si>
  <si>
    <t>Основное мероприятие "Финансовая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экспорта"</t>
  </si>
  <si>
    <t>11 1 01 00000</t>
  </si>
  <si>
    <t>12 0 00 00000</t>
  </si>
  <si>
    <t>Основное мероприятие "Информирование населения Смоляниновского городского поселения, в том числе в СМИ, о действиях органов местного самоуправления"</t>
  </si>
  <si>
    <t>Реализация мероприятий по противодействию коррупции</t>
  </si>
  <si>
    <t>12 0 00 20180</t>
  </si>
  <si>
    <t>99 0 00 00000</t>
  </si>
  <si>
    <t>Непрограммные мероприятия</t>
  </si>
  <si>
    <t>99 9 00 00000</t>
  </si>
  <si>
    <t>99 9 99 10010</t>
  </si>
  <si>
    <t>99 9 99 10020</t>
  </si>
  <si>
    <t>99 9 99 10030</t>
  </si>
  <si>
    <t>99 9 99 10040</t>
  </si>
  <si>
    <t>99 9 99 10050</t>
  </si>
  <si>
    <t>Расходы, связанные с исполнением решений, принятых судебными органами</t>
  </si>
  <si>
    <t>99 9 99 10070</t>
  </si>
  <si>
    <t>Учреждение по обеспечению хозяйственного обслуживания</t>
  </si>
  <si>
    <t>99 9 99 70060</t>
  </si>
  <si>
    <t xml:space="preserve">Развитие малого и среднего предпринимательства </t>
  </si>
  <si>
    <t>11 1 01 20110</t>
  </si>
  <si>
    <t>13 0 00 00000</t>
  </si>
  <si>
    <t>Подпрограмма "Финансовое обеспечение переданных федеральных полномочий"</t>
  </si>
  <si>
    <t>13 1 00 00000</t>
  </si>
  <si>
    <t>Основное мероприятие "Финансовое обеспечение переданных федеральных полномочий"</t>
  </si>
  <si>
    <t>13 1 02 00000</t>
  </si>
  <si>
    <t xml:space="preserve">Субвенции на осуществление первичного воинского учета на территориях, где отсутствуют военные комиссариаты </t>
  </si>
  <si>
    <t>13 1 02 51180</t>
  </si>
  <si>
    <t xml:space="preserve">Муниципальная программа "Развитие культуры в Смоляниновском городском поселении  на 2018 - 2022 годы" </t>
  </si>
  <si>
    <t xml:space="preserve">Муниципальная программа "Развитие физической культуры и спорта в Смоляниновском городском поселении на 2018-2022 годы" </t>
  </si>
  <si>
    <t>02 2 02 20120</t>
  </si>
  <si>
    <t>02 2 00 00000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</si>
  <si>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</si>
  <si>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02 2 02 00000</t>
  </si>
  <si>
    <t>Муниципальная программа "Благоустройство Смоляниновского городского поселения на 2018-2022 годы"</t>
  </si>
  <si>
    <t>Основное мероприятие"Поддержка муниципальных программ в сфере благоустройства дворовых территорий и мест массового отдыха населения"</t>
  </si>
  <si>
    <t>Мероприятия по благоустройству дворовых территорий и территорий общего пользования</t>
  </si>
  <si>
    <t xml:space="preserve">Муниципальная программа Смоляниновского городского поселения "Защита населения и территории от чрезвычайных ситуаций, обеспечение пожарной безопасности на 2018 - 2022 годы" </t>
  </si>
  <si>
    <t>Подпрограмма "Снижение рисков и смягчение последствий чрезвычайных ситуаций природного и техногенного характера в Смоляниновском городском поселении на 2018 - 2022 годы"</t>
  </si>
  <si>
    <t>Подпрограмма "Пожарная безопасность в Смоляниновском  городском поселении на 2018 - 2022 годы"</t>
  </si>
  <si>
    <t xml:space="preserve">Муниципальная программа "Противодействия терроризму и экстремизму, профилактика правонарушений и борьба с преступностью в Смоляниновском городском поселении на 2018-2022 годы" </t>
  </si>
  <si>
    <t>Подпрограмма "Содержание и ремонт автомобильных дорог муниципального значения на территории Смоляниновского городского поселения на 2018-2022 годы"</t>
  </si>
  <si>
    <t>Подпрограмма "Безопасные и качественные дороги"</t>
  </si>
  <si>
    <t>Основное мероприятие "Ремонт автомобильных дорог в рамках реализации Приоритетного проекта "Безопасные и качественные дороги"</t>
  </si>
  <si>
    <t xml:space="preserve">Ремонт автомобильных дорог муниципального значения на территории Смоляниновского городского поселения в рамках реализации Приоритетного проекта "Безопасные и качественные дороги" </t>
  </si>
  <si>
    <t xml:space="preserve">Муниципальная программа "Энергоэффективность и развитие энергетики в Смоляниновском городском поселении на 2018-2022 годы" </t>
  </si>
  <si>
    <t>Подпрограмма "Энергоэффективность в Смоляниновском городском поселении на 2018-2022 годы""</t>
  </si>
  <si>
    <t xml:space="preserve">Муниципальная программа Смоляниновского городского поселения "Передача полномочий по земельному контролю на 2018-2022 годы" </t>
  </si>
  <si>
    <t>Муниципальная программа "Экономическое развитие и инновационная экономика Смоляниновского городского поселения на 2018-2022 годы"</t>
  </si>
  <si>
    <t>Подпрограмма "Развитие малого и среднего предпринимательства в Смоляниновском городском поселении на 2018-2022 годы"</t>
  </si>
  <si>
    <t>Обеспечение деятельности финансовых и таможенных органов и органов финансового (финансово-бюджетного)надзора</t>
  </si>
  <si>
    <t>99 9 99 10060</t>
  </si>
  <si>
    <t>Муниципальная программа "Формирование современной городской среды Смоляниновского городского поселения на период 2018-2022 годы"</t>
  </si>
  <si>
    <t>Прочие мероприятия по благоустройству дворовых территорий и территорий общего пользования</t>
  </si>
  <si>
    <t>14 0 00 00000</t>
  </si>
  <si>
    <t>07 5 00 00000</t>
  </si>
  <si>
    <t>07 5 01 00000</t>
  </si>
  <si>
    <t>07 5 01 20470</t>
  </si>
  <si>
    <t>Субсидии на капитальный ремонт и и ремонт автомобильных дорог общего пользования</t>
  </si>
  <si>
    <t>07 1 02 92390</t>
  </si>
  <si>
    <t>Муниципальная программа  "Обеспечение доступным жильем и качественными услугами жилищно-коммунального хозяйства населения Смоляниновского городского поселения Шкотовского муниципального района Приморского края на 2018-2022 годы".</t>
  </si>
  <si>
    <t>Обеспечение мероприятий по переселению граждан из аварийного жилищного фонда за счет средств местного бюджета</t>
  </si>
  <si>
    <t>03 2 01 96020</t>
  </si>
  <si>
    <t>Подпрограмма  "Электроснабжение"</t>
  </si>
  <si>
    <t>Мероприятия, направленные на ремонт  и капитальный ремонт линий электропередачи на территории Смоляниновского городского поселения</t>
  </si>
  <si>
    <t>Основное мероприятие "Ремонт, капитальный ремонт и замена линий электропередачи"</t>
  </si>
  <si>
    <t>03 8 00 00000</t>
  </si>
  <si>
    <t>03 8 01 00000</t>
  </si>
  <si>
    <t>03 8 01 20630</t>
  </si>
  <si>
    <t>14 1 00 00000</t>
  </si>
  <si>
    <t xml:space="preserve">Субсидии на обеспечение мероприятия по благоустройству территорий детских и  спортивных площадок </t>
  </si>
  <si>
    <t>Подпрограмма «Формирование современной городской среды Смоляниновского городского поселения на период 2018-2022 годы»</t>
  </si>
  <si>
    <t>Основное мероприятие"Поддержка муниципальных программ формирования современной городской среды в сфере благоустройства дворовых и общественных территорий"</t>
  </si>
  <si>
    <t xml:space="preserve"> 14 1 01 00000</t>
  </si>
  <si>
    <t>14 1 01 20350</t>
  </si>
  <si>
    <t>Федеральный проект "Формирование комфортной городской среды"</t>
  </si>
  <si>
    <t>14 1 F2 00000</t>
  </si>
  <si>
    <t>14 1 F2 55550</t>
  </si>
  <si>
    <t>14 2 00 00000</t>
  </si>
  <si>
    <t>14 2 01 00000</t>
  </si>
  <si>
    <t>14 2 01 92610</t>
  </si>
  <si>
    <t>14 2 01 S2610</t>
  </si>
  <si>
    <t>07 1 02 S2390</t>
  </si>
  <si>
    <t>Софинансирование из местного бюджета мероприятий на капитальный ремонт и ремонт автомобильных дорог общего пользования на территории Смоляниновского городского поселения</t>
  </si>
  <si>
    <t>Подпрограмма "Передача части полномочий по дорожной деятельности в отношении автомобильных дорог местного значения в границах поселения"</t>
  </si>
  <si>
    <t>07 4 00 00000</t>
  </si>
  <si>
    <t>07 4 01 00000</t>
  </si>
  <si>
    <t>Межбюджетные трансферты в бюджет Шкотовского муниципального района на исполнение части полномочий по дорожной деятельности в отношении автомобильных дорог местного значения в границах поселения</t>
  </si>
  <si>
    <t>07 4 01 20370</t>
  </si>
  <si>
    <t>Подпрограмма «Благоустройство территорий, детских и спортивных площадок на территории Смоляниновского городского поселения»</t>
  </si>
  <si>
    <t>Софинансирование из местного бюджета мероприятий по благоустройству территорий детских и спортивных площадок на территории Смоляниновского городского поселения</t>
  </si>
  <si>
    <t>Подпрограмма "Строительство универсальной спортивной площадки в Смоляниновском городском поселении"</t>
  </si>
  <si>
    <t>Мероприятия по строительству универсальной спортивной площадки в Смоляниновском городском поселении</t>
  </si>
  <si>
    <t>Подпрограмма "Передача осуществления полномочий по вопросу организации снабжения населения твердым топливом"</t>
  </si>
  <si>
    <t>03 9 00 00000</t>
  </si>
  <si>
    <t>03 9 01 00000</t>
  </si>
  <si>
    <t>Межбюджетные трансферты в бюджет Шкотовского муниципального района на исполнение полномочий по вопросу организации снабжения населения твердым топливом</t>
  </si>
  <si>
    <t>03 9 01 20730</t>
  </si>
  <si>
    <t>Мероприятия по содержанию и ремонту уличного освещения</t>
  </si>
  <si>
    <t xml:space="preserve">Муниципальная программа "Модернизация дорожной сети Смоляниновского городского поселения" на 2018 - 2022 годы </t>
  </si>
  <si>
    <t>Муниципальная программа "Противодействие коррупции на территории Смоляниновского городского поселения на 2021-2023 годы"</t>
  </si>
  <si>
    <t>Муниципальная программа "Безопасное поселение" на 2022-2024 годы</t>
  </si>
  <si>
    <t>Прочие мероприятия по благоустройству территорий, детских и спортивных площадок</t>
  </si>
  <si>
    <t>14 2 01 20360</t>
  </si>
  <si>
    <t>2022 год</t>
  </si>
  <si>
    <t>2023 год</t>
  </si>
  <si>
    <t>2024 год</t>
  </si>
  <si>
    <t>Приложение №9</t>
  </si>
  <si>
    <t>Распределение бюджетных ассигнований бюджета Смоляниновского городского поселения на 2022 год и плановый период 2023 и 2024 годы по муниципальным программам и непрограммным направлениям деятельности</t>
  </si>
  <si>
    <t>3221,00000</t>
  </si>
  <si>
    <t>Подпрограмма "Переселение граждан из аварийного жилищного фонда  "</t>
  </si>
  <si>
    <t>к муниципальному правовому акту Смоляниновского городского поселения</t>
  </si>
  <si>
    <t>от 14.12.2021 года № 37-МПА</t>
  </si>
  <si>
    <t>Приложение №3</t>
  </si>
  <si>
    <t>от 17.03.2022 года № 07-МПА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</si>
</sst>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_-* #,##0.000_р_._-;\-* #,##0.000_р_._-;_-* &quot;-&quot;??_р_._-;_-@_-"/>
    <numFmt numFmtId="184" formatCode="0.00000000"/>
    <numFmt numFmtId="185" formatCode="_-* #,##0.000_р_._-;\-* #,##0.000_р_._-;_-* &quot;-&quot;?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_р_._-;\-* #,##0.00000_р_._-;_-* &quot;-&quot;?????_р_._-;_-@_-"/>
    <numFmt numFmtId="189" formatCode="[$€-2]\ ###,000_);[Red]\([$€-2]\ ###,000\)"/>
    <numFmt numFmtId="190" formatCode="#,##0.000_р_."/>
    <numFmt numFmtId="191" formatCode="#,##0.0000_р_."/>
    <numFmt numFmtId="192" formatCode="#,##0.00000_р_."/>
    <numFmt numFmtId="193" formatCode="#,##0.0000"/>
    <numFmt numFmtId="19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mediumGray"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33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0" fillId="35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192" fontId="7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0" fontId="9" fillId="33" borderId="10" xfId="53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shrinkToFit="1"/>
    </xf>
    <xf numFmtId="2" fontId="7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8" fillId="0" borderId="0" xfId="0" applyFont="1" applyFill="1" applyAlignment="1">
      <alignment/>
    </xf>
    <xf numFmtId="192" fontId="9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 wrapText="1"/>
    </xf>
    <xf numFmtId="192" fontId="9" fillId="33" borderId="10" xfId="0" applyNumberFormat="1" applyFont="1" applyFill="1" applyBorder="1" applyAlignment="1">
      <alignment horizontal="center" vertical="center" wrapText="1"/>
    </xf>
    <xf numFmtId="0" fontId="9" fillId="0" borderId="10" xfId="53" applyNumberFormat="1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192" fontId="7" fillId="3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6" fillId="33" borderId="10" xfId="53" applyFont="1" applyFill="1" applyBorder="1" applyAlignment="1">
      <alignment horizontal="left" vertical="top" wrapText="1"/>
      <protection/>
    </xf>
    <xf numFmtId="180" fontId="6" fillId="0" borderId="10" xfId="0" applyNumberFormat="1" applyFont="1" applyFill="1" applyBorder="1" applyAlignment="1">
      <alignment horizontal="center" vertical="center" shrinkToFit="1"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192" fontId="9" fillId="0" borderId="10" xfId="0" applyNumberFormat="1" applyFont="1" applyBorder="1" applyAlignment="1">
      <alignment horizontal="center" vertical="center" wrapText="1"/>
    </xf>
    <xf numFmtId="0" fontId="13" fillId="37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 wrapText="1"/>
    </xf>
    <xf numFmtId="194" fontId="8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shrinkToFit="1"/>
    </xf>
    <xf numFmtId="192" fontId="9" fillId="37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vertical="top" wrapText="1"/>
    </xf>
    <xf numFmtId="0" fontId="11" fillId="35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0" fontId="14" fillId="35" borderId="10" xfId="0" applyNumberFormat="1" applyFont="1" applyFill="1" applyBorder="1" applyAlignment="1">
      <alignment horizontal="left" vertical="top" wrapText="1"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top" shrinkToFi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92" fontId="7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9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6" fillId="33" borderId="10" xfId="53" applyFont="1" applyFill="1" applyBorder="1" applyAlignment="1">
      <alignment horizontal="left" vertical="top" wrapText="1"/>
      <protection/>
    </xf>
    <xf numFmtId="0" fontId="9" fillId="0" borderId="10" xfId="53" applyNumberFormat="1" applyFont="1" applyFill="1" applyBorder="1" applyAlignment="1">
      <alignment horizontal="left" vertical="center" wrapText="1"/>
      <protection/>
    </xf>
    <xf numFmtId="194" fontId="3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wrapText="1"/>
    </xf>
    <xf numFmtId="2" fontId="6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94" fontId="9" fillId="0" borderId="10" xfId="0" applyNumberFormat="1" applyFont="1" applyFill="1" applyBorder="1" applyAlignment="1">
      <alignment horizontal="center" vertical="center" shrinkToFit="1"/>
    </xf>
    <xf numFmtId="194" fontId="7" fillId="0" borderId="10" xfId="0" applyNumberFormat="1" applyFont="1" applyFill="1" applyBorder="1" applyAlignment="1">
      <alignment horizontal="center" vertical="center" shrinkToFit="1"/>
    </xf>
    <xf numFmtId="194" fontId="9" fillId="0" borderId="0" xfId="0" applyNumberFormat="1" applyFont="1" applyFill="1" applyBorder="1" applyAlignment="1">
      <alignment horizontal="center" vertical="center" shrinkToFit="1"/>
    </xf>
    <xf numFmtId="194" fontId="9" fillId="33" borderId="10" xfId="0" applyNumberFormat="1" applyFont="1" applyFill="1" applyBorder="1" applyAlignment="1">
      <alignment horizontal="center" vertical="center" shrinkToFit="1"/>
    </xf>
    <xf numFmtId="194" fontId="7" fillId="33" borderId="10" xfId="0" applyNumberFormat="1" applyFont="1" applyFill="1" applyBorder="1" applyAlignment="1">
      <alignment horizontal="center" vertical="center" shrinkToFit="1"/>
    </xf>
    <xf numFmtId="194" fontId="7" fillId="33" borderId="10" xfId="0" applyNumberFormat="1" applyFont="1" applyFill="1" applyBorder="1" applyAlignment="1">
      <alignment horizontal="center" vertical="center"/>
    </xf>
    <xf numFmtId="194" fontId="9" fillId="33" borderId="10" xfId="0" applyNumberFormat="1" applyFont="1" applyFill="1" applyBorder="1" applyAlignment="1">
      <alignment horizontal="center" vertical="center" shrinkToFit="1"/>
    </xf>
    <xf numFmtId="194" fontId="7" fillId="33" borderId="10" xfId="0" applyNumberFormat="1" applyFont="1" applyFill="1" applyBorder="1" applyAlignment="1">
      <alignment horizontal="center" vertical="center" wrapText="1"/>
    </xf>
    <xf numFmtId="194" fontId="7" fillId="33" borderId="10" xfId="0" applyNumberFormat="1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194" fontId="9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9" fillId="0" borderId="10" xfId="0" applyNumberFormat="1" applyFont="1" applyFill="1" applyBorder="1" applyAlignment="1">
      <alignment horizontal="center" vertical="center" shrinkToFit="1"/>
    </xf>
    <xf numFmtId="0" fontId="17" fillId="35" borderId="10" xfId="0" applyNumberFormat="1" applyFont="1" applyFill="1" applyBorder="1" applyAlignment="1">
      <alignment vertical="top" wrapText="1"/>
    </xf>
    <xf numFmtId="180" fontId="3" fillId="0" borderId="16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94" fontId="9" fillId="0" borderId="0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top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8" fillId="0" borderId="10" xfId="0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194" fontId="3" fillId="0" borderId="17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top" wrapText="1"/>
      <protection/>
    </xf>
    <xf numFmtId="180" fontId="3" fillId="0" borderId="10" xfId="0" applyNumberFormat="1" applyFont="1" applyFill="1" applyBorder="1" applyAlignment="1">
      <alignment horizontal="center" vertical="center" shrinkToFit="1"/>
    </xf>
    <xf numFmtId="0" fontId="16" fillId="33" borderId="10" xfId="53" applyNumberFormat="1" applyFont="1" applyFill="1" applyBorder="1" applyAlignment="1">
      <alignment horizontal="left" vertical="top" wrapText="1"/>
      <protection/>
    </xf>
    <xf numFmtId="49" fontId="6" fillId="33" borderId="0" xfId="0" applyNumberFormat="1" applyFont="1" applyFill="1" applyBorder="1" applyAlignment="1">
      <alignment horizontal="center" vertical="center" shrinkToFit="1"/>
    </xf>
    <xf numFmtId="0" fontId="16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4" fontId="9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80" fontId="20" fillId="0" borderId="10" xfId="0" applyNumberFormat="1" applyFont="1" applyBorder="1" applyAlignment="1">
      <alignment horizontal="center" vertical="top"/>
    </xf>
    <xf numFmtId="194" fontId="7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showGridLines="0" tabSelected="1" view="pageLayout" zoomScale="80" zoomScaleSheetLayoutView="90" zoomScalePageLayoutView="80" workbookViewId="0" topLeftCell="A133">
      <selection activeCell="N60" sqref="N60"/>
    </sheetView>
  </sheetViews>
  <sheetFormatPr defaultColWidth="9.00390625" defaultRowHeight="12.75" outlineLevelRow="5"/>
  <cols>
    <col min="1" max="1" width="56.125" style="5" customWidth="1"/>
    <col min="2" max="2" width="18.375" style="0" customWidth="1"/>
    <col min="3" max="3" width="13.125" style="0" hidden="1" customWidth="1"/>
    <col min="4" max="4" width="9.375" style="0" hidden="1" customWidth="1"/>
    <col min="5" max="5" width="11.125" style="0" hidden="1" customWidth="1"/>
    <col min="6" max="6" width="11.75390625" style="1" hidden="1" customWidth="1"/>
    <col min="7" max="11" width="11.75390625" style="0" hidden="1" customWidth="1"/>
    <col min="12" max="12" width="3.00390625" style="0" hidden="1" customWidth="1"/>
    <col min="13" max="13" width="3.875" style="0" hidden="1" customWidth="1"/>
    <col min="14" max="14" width="15.375" style="0" customWidth="1"/>
    <col min="15" max="15" width="15.125" style="0" customWidth="1"/>
    <col min="16" max="16" width="17.125" style="6" customWidth="1"/>
    <col min="17" max="17" width="0.2421875" style="0" hidden="1" customWidth="1"/>
    <col min="18" max="18" width="2.75390625" style="0" hidden="1" customWidth="1"/>
    <col min="19" max="21" width="8.875" style="0" hidden="1" customWidth="1"/>
  </cols>
  <sheetData>
    <row r="1" spans="1:22" ht="13.5" customHeight="1">
      <c r="A1" s="7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92" t="s">
        <v>271</v>
      </c>
      <c r="P1" s="193"/>
      <c r="Q1" s="193"/>
      <c r="R1" s="193"/>
      <c r="S1" s="193"/>
      <c r="T1" s="193"/>
      <c r="U1" s="193"/>
      <c r="V1" s="193"/>
    </row>
    <row r="2" spans="1:22" ht="39.75" customHeight="1">
      <c r="A2" s="7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92" t="s">
        <v>269</v>
      </c>
      <c r="P2" s="193"/>
      <c r="Q2" s="65"/>
      <c r="R2" s="65"/>
      <c r="S2" s="65"/>
      <c r="T2" s="65"/>
      <c r="U2" s="65"/>
      <c r="V2" s="65"/>
    </row>
    <row r="3" spans="1:22" ht="17.25" customHeight="1">
      <c r="A3" s="7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92" t="s">
        <v>272</v>
      </c>
      <c r="P3" s="193"/>
      <c r="Q3" s="65"/>
      <c r="R3" s="65"/>
      <c r="S3" s="65"/>
      <c r="T3" s="65"/>
      <c r="U3" s="65"/>
      <c r="V3" s="65"/>
    </row>
    <row r="4" spans="1:22" ht="17.25" customHeight="1">
      <c r="A4" s="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90"/>
      <c r="P4" s="65"/>
      <c r="Q4" s="65"/>
      <c r="R4" s="65"/>
      <c r="S4" s="65"/>
      <c r="T4" s="65"/>
      <c r="U4" s="65"/>
      <c r="V4" s="65"/>
    </row>
    <row r="5" spans="1:22" ht="13.5" customHeight="1">
      <c r="A5" s="7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92" t="s">
        <v>265</v>
      </c>
      <c r="P5" s="193"/>
      <c r="Q5" s="65"/>
      <c r="R5" s="65"/>
      <c r="S5" s="65"/>
      <c r="T5" s="65"/>
      <c r="U5" s="65"/>
      <c r="V5" s="65"/>
    </row>
    <row r="6" spans="1:22" ht="38.25" customHeight="1">
      <c r="A6" s="7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92" t="s">
        <v>269</v>
      </c>
      <c r="P6" s="193"/>
      <c r="Q6" s="65"/>
      <c r="R6" s="65"/>
      <c r="S6" s="65"/>
      <c r="T6" s="65"/>
      <c r="U6" s="65"/>
      <c r="V6" s="65"/>
    </row>
    <row r="7" spans="1:22" ht="17.25" customHeight="1">
      <c r="A7" s="7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92" t="s">
        <v>270</v>
      </c>
      <c r="P7" s="193"/>
      <c r="Q7" s="65"/>
      <c r="R7" s="65"/>
      <c r="S7" s="65"/>
      <c r="T7" s="65"/>
      <c r="U7" s="65"/>
      <c r="V7" s="65"/>
    </row>
    <row r="8" spans="1:18" s="3" customFormat="1" ht="51" customHeight="1">
      <c r="A8" s="191" t="s">
        <v>266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18" s="3" customFormat="1" ht="17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s="3" customFormat="1" ht="12" customHeight="1">
      <c r="A10" s="10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2" t="s">
        <v>0</v>
      </c>
      <c r="M10" s="12"/>
      <c r="N10" s="12"/>
      <c r="O10" s="12"/>
      <c r="P10" s="2" t="s">
        <v>15</v>
      </c>
      <c r="Q10" s="9"/>
      <c r="R10" s="9"/>
    </row>
    <row r="11" spans="1:18" s="3" customFormat="1" ht="33.75" customHeight="1">
      <c r="A11" s="22" t="s">
        <v>8</v>
      </c>
      <c r="B11" s="22" t="s">
        <v>9</v>
      </c>
      <c r="C11" s="22" t="s">
        <v>10</v>
      </c>
      <c r="D11" s="22" t="s">
        <v>2</v>
      </c>
      <c r="E11" s="23"/>
      <c r="F11" s="24" t="s">
        <v>3</v>
      </c>
      <c r="G11" s="22" t="s">
        <v>4</v>
      </c>
      <c r="H11" s="22" t="s">
        <v>5</v>
      </c>
      <c r="I11" s="23"/>
      <c r="J11" s="22" t="s">
        <v>6</v>
      </c>
      <c r="K11" s="23"/>
      <c r="L11" s="22" t="s">
        <v>7</v>
      </c>
      <c r="M11" s="25" t="s">
        <v>11</v>
      </c>
      <c r="N11" s="25" t="s">
        <v>262</v>
      </c>
      <c r="O11" s="25" t="s">
        <v>263</v>
      </c>
      <c r="P11" s="26" t="s">
        <v>264</v>
      </c>
      <c r="Q11" s="13"/>
      <c r="R11" s="13"/>
    </row>
    <row r="12" spans="1:18" s="3" customFormat="1" ht="12.75" customHeight="1">
      <c r="A12" s="22">
        <v>1</v>
      </c>
      <c r="B12" s="22">
        <v>4</v>
      </c>
      <c r="C12" s="22">
        <v>5</v>
      </c>
      <c r="D12" s="22"/>
      <c r="E12" s="23"/>
      <c r="F12" s="24"/>
      <c r="G12" s="22"/>
      <c r="H12" s="22"/>
      <c r="I12" s="23"/>
      <c r="J12" s="22"/>
      <c r="K12" s="23"/>
      <c r="L12" s="22"/>
      <c r="M12" s="27"/>
      <c r="N12" s="27"/>
      <c r="O12" s="27"/>
      <c r="P12" s="28">
        <v>5</v>
      </c>
      <c r="Q12" s="14"/>
      <c r="R12" s="14"/>
    </row>
    <row r="13" spans="1:18" s="4" customFormat="1" ht="42.75" customHeight="1">
      <c r="A13" s="152" t="s">
        <v>186</v>
      </c>
      <c r="B13" s="153" t="s">
        <v>47</v>
      </c>
      <c r="C13" s="37" t="s">
        <v>1</v>
      </c>
      <c r="D13" s="125"/>
      <c r="E13" s="38"/>
      <c r="F13" s="154"/>
      <c r="G13" s="154"/>
      <c r="H13" s="154"/>
      <c r="I13" s="154"/>
      <c r="J13" s="154"/>
      <c r="K13" s="154"/>
      <c r="L13" s="154"/>
      <c r="M13" s="155"/>
      <c r="N13" s="156" t="str">
        <f aca="true" t="shared" si="0" ref="N13:O15">N14</f>
        <v>3221,00000</v>
      </c>
      <c r="O13" s="156" t="str">
        <f t="shared" si="0"/>
        <v>3221,00000</v>
      </c>
      <c r="P13" s="44">
        <f>P16</f>
        <v>3300</v>
      </c>
      <c r="Q13" s="19"/>
      <c r="R13" s="15"/>
    </row>
    <row r="14" spans="1:18" s="4" customFormat="1" ht="18.75" customHeight="1">
      <c r="A14" s="72" t="s">
        <v>46</v>
      </c>
      <c r="B14" s="66" t="s">
        <v>48</v>
      </c>
      <c r="C14" s="42"/>
      <c r="D14" s="163"/>
      <c r="E14" s="38"/>
      <c r="F14" s="154"/>
      <c r="G14" s="154"/>
      <c r="H14" s="154"/>
      <c r="I14" s="154"/>
      <c r="J14" s="154"/>
      <c r="K14" s="154"/>
      <c r="L14" s="154"/>
      <c r="M14" s="155"/>
      <c r="N14" s="156" t="str">
        <f t="shared" si="0"/>
        <v>3221,00000</v>
      </c>
      <c r="O14" s="156" t="str">
        <f t="shared" si="0"/>
        <v>3221,00000</v>
      </c>
      <c r="P14" s="44">
        <f>P15</f>
        <v>3300</v>
      </c>
      <c r="Q14" s="19"/>
      <c r="R14" s="15"/>
    </row>
    <row r="15" spans="1:18" s="4" customFormat="1" ht="48.75" customHeight="1">
      <c r="A15" s="158" t="s">
        <v>49</v>
      </c>
      <c r="B15" s="75" t="s">
        <v>50</v>
      </c>
      <c r="C15" s="146"/>
      <c r="D15" s="147"/>
      <c r="E15" s="148"/>
      <c r="F15" s="149"/>
      <c r="G15" s="149"/>
      <c r="H15" s="149"/>
      <c r="I15" s="149"/>
      <c r="J15" s="149"/>
      <c r="K15" s="149"/>
      <c r="L15" s="149"/>
      <c r="M15" s="150"/>
      <c r="N15" s="151" t="str">
        <f t="shared" si="0"/>
        <v>3221,00000</v>
      </c>
      <c r="O15" s="151" t="str">
        <f t="shared" si="0"/>
        <v>3221,00000</v>
      </c>
      <c r="P15" s="58">
        <f>P16</f>
        <v>3300</v>
      </c>
      <c r="Q15" s="19"/>
      <c r="R15" s="15"/>
    </row>
    <row r="16" spans="1:18" s="4" customFormat="1" ht="77.25" customHeight="1">
      <c r="A16" s="61" t="s">
        <v>19</v>
      </c>
      <c r="B16" s="67" t="s">
        <v>51</v>
      </c>
      <c r="C16" s="6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 t="s">
        <v>267</v>
      </c>
      <c r="O16" s="34" t="s">
        <v>267</v>
      </c>
      <c r="P16" s="45">
        <v>3300</v>
      </c>
      <c r="Q16" s="19"/>
      <c r="R16" s="15"/>
    </row>
    <row r="17" spans="1:18" s="4" customFormat="1" ht="42.75" customHeight="1">
      <c r="A17" s="152" t="s">
        <v>187</v>
      </c>
      <c r="B17" s="157" t="s">
        <v>54</v>
      </c>
      <c r="C17" s="37" t="s">
        <v>13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6">
        <f>N18+N21</f>
        <v>5846.108</v>
      </c>
      <c r="O17" s="136">
        <f>O18+O21</f>
        <v>250</v>
      </c>
      <c r="P17" s="44">
        <f>P18+P21</f>
        <v>250</v>
      </c>
      <c r="Q17" s="15"/>
      <c r="R17" s="15"/>
    </row>
    <row r="18" spans="1:18" s="4" customFormat="1" ht="33" customHeight="1">
      <c r="A18" s="72" t="s">
        <v>52</v>
      </c>
      <c r="B18" s="69" t="s">
        <v>55</v>
      </c>
      <c r="C18" s="42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6">
        <f aca="true" t="shared" si="1" ref="N18:P19">N19</f>
        <v>199.5</v>
      </c>
      <c r="O18" s="136">
        <f t="shared" si="1"/>
        <v>250</v>
      </c>
      <c r="P18" s="44">
        <f t="shared" si="1"/>
        <v>250</v>
      </c>
      <c r="Q18" s="15"/>
      <c r="R18" s="15"/>
    </row>
    <row r="19" spans="1:18" s="4" customFormat="1" ht="34.5" customHeight="1">
      <c r="A19" s="158" t="s">
        <v>53</v>
      </c>
      <c r="B19" s="70" t="s">
        <v>56</v>
      </c>
      <c r="C19" s="146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59">
        <f t="shared" si="1"/>
        <v>199.5</v>
      </c>
      <c r="O19" s="159">
        <f t="shared" si="1"/>
        <v>250</v>
      </c>
      <c r="P19" s="58">
        <f t="shared" si="1"/>
        <v>250</v>
      </c>
      <c r="Q19" s="15"/>
      <c r="R19" s="15"/>
    </row>
    <row r="20" spans="1:18" s="4" customFormat="1" ht="40.5" customHeight="1">
      <c r="A20" s="35" t="s">
        <v>29</v>
      </c>
      <c r="B20" s="68" t="s">
        <v>57</v>
      </c>
      <c r="C20" s="36" t="s">
        <v>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35">
        <v>199.5</v>
      </c>
      <c r="O20" s="135">
        <v>250</v>
      </c>
      <c r="P20" s="45">
        <v>250</v>
      </c>
      <c r="Q20" s="14"/>
      <c r="R20" s="15"/>
    </row>
    <row r="21" spans="1:18" s="4" customFormat="1" ht="51.75" customHeight="1">
      <c r="A21" s="103" t="s">
        <v>249</v>
      </c>
      <c r="B21" s="69" t="s">
        <v>189</v>
      </c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36">
        <f aca="true" t="shared" si="2" ref="N21:P22">N22</f>
        <v>5646.608</v>
      </c>
      <c r="O21" s="136">
        <f t="shared" si="2"/>
        <v>0</v>
      </c>
      <c r="P21" s="44">
        <f t="shared" si="2"/>
        <v>0</v>
      </c>
      <c r="Q21" s="14"/>
      <c r="R21" s="15"/>
    </row>
    <row r="22" spans="1:18" s="4" customFormat="1" ht="45" customHeight="1">
      <c r="A22" s="160" t="s">
        <v>190</v>
      </c>
      <c r="B22" s="70" t="s">
        <v>191</v>
      </c>
      <c r="C22" s="3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35">
        <f t="shared" si="2"/>
        <v>5646.608</v>
      </c>
      <c r="O22" s="135">
        <f t="shared" si="2"/>
        <v>0</v>
      </c>
      <c r="P22" s="45">
        <f t="shared" si="2"/>
        <v>0</v>
      </c>
      <c r="Q22" s="14"/>
      <c r="R22" s="15"/>
    </row>
    <row r="23" spans="1:18" s="4" customFormat="1" ht="32.25" customHeight="1">
      <c r="A23" s="35" t="s">
        <v>250</v>
      </c>
      <c r="B23" s="104" t="s">
        <v>188</v>
      </c>
      <c r="C23" s="36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35">
        <v>5646.608</v>
      </c>
      <c r="O23" s="135">
        <v>0</v>
      </c>
      <c r="P23" s="45">
        <v>0</v>
      </c>
      <c r="Q23" s="14"/>
      <c r="R23" s="15"/>
    </row>
    <row r="24" spans="1:18" s="4" customFormat="1" ht="104.25" customHeight="1">
      <c r="A24" s="109" t="s">
        <v>218</v>
      </c>
      <c r="B24" s="157" t="s">
        <v>58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36">
        <f>N25+N28+N31+N34+N37+N40+N43+N46</f>
        <v>3291.95208</v>
      </c>
      <c r="O24" s="136">
        <f>O25+O28+O31+O34+O37+O40+O43+O46</f>
        <v>4353.72054</v>
      </c>
      <c r="P24" s="44">
        <f>P25+P28+P31+P34+P37+P40+P43+P46</f>
        <v>4353.72054</v>
      </c>
      <c r="Q24" s="15"/>
      <c r="R24" s="15"/>
    </row>
    <row r="25" spans="1:18" s="4" customFormat="1" ht="20.25" customHeight="1">
      <c r="A25" s="72" t="s">
        <v>59</v>
      </c>
      <c r="B25" s="69" t="s">
        <v>61</v>
      </c>
      <c r="C25" s="4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36">
        <f aca="true" t="shared" si="3" ref="N25:P26">N26</f>
        <v>350</v>
      </c>
      <c r="O25" s="136">
        <f t="shared" si="3"/>
        <v>500</v>
      </c>
      <c r="P25" s="44">
        <f t="shared" si="3"/>
        <v>500</v>
      </c>
      <c r="Q25" s="15"/>
      <c r="R25" s="15"/>
    </row>
    <row r="26" spans="1:18" s="4" customFormat="1" ht="46.5" customHeight="1">
      <c r="A26" s="158" t="s">
        <v>60</v>
      </c>
      <c r="B26" s="70" t="s">
        <v>62</v>
      </c>
      <c r="C26" s="146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59">
        <f t="shared" si="3"/>
        <v>350</v>
      </c>
      <c r="O26" s="159">
        <f t="shared" si="3"/>
        <v>500</v>
      </c>
      <c r="P26" s="58">
        <f t="shared" si="3"/>
        <v>500</v>
      </c>
      <c r="Q26" s="15"/>
      <c r="R26" s="15"/>
    </row>
    <row r="27" spans="1:18" s="4" customFormat="1" ht="32.25" customHeight="1">
      <c r="A27" s="31" t="s">
        <v>20</v>
      </c>
      <c r="B27" s="68" t="s">
        <v>63</v>
      </c>
      <c r="C27" s="4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35">
        <v>350</v>
      </c>
      <c r="O27" s="135">
        <v>500</v>
      </c>
      <c r="P27" s="45">
        <v>500</v>
      </c>
      <c r="Q27" s="15"/>
      <c r="R27" s="15"/>
    </row>
    <row r="28" spans="1:18" s="4" customFormat="1" ht="30.75" customHeight="1">
      <c r="A28" s="109" t="s">
        <v>268</v>
      </c>
      <c r="B28" s="69" t="s">
        <v>64</v>
      </c>
      <c r="C28" s="4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36">
        <f aca="true" t="shared" si="4" ref="N28:P29">N29</f>
        <v>100</v>
      </c>
      <c r="O28" s="136">
        <f t="shared" si="4"/>
        <v>500</v>
      </c>
      <c r="P28" s="44">
        <f t="shared" si="4"/>
        <v>500</v>
      </c>
      <c r="Q28" s="15"/>
      <c r="R28" s="15"/>
    </row>
    <row r="29" spans="1:18" s="4" customFormat="1" ht="48.75" customHeight="1">
      <c r="A29" s="158" t="s">
        <v>65</v>
      </c>
      <c r="B29" s="70" t="s">
        <v>66</v>
      </c>
      <c r="C29" s="146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59">
        <f t="shared" si="4"/>
        <v>100</v>
      </c>
      <c r="O29" s="159">
        <f t="shared" si="4"/>
        <v>500</v>
      </c>
      <c r="P29" s="58">
        <f t="shared" si="4"/>
        <v>500</v>
      </c>
      <c r="Q29" s="15"/>
      <c r="R29" s="15"/>
    </row>
    <row r="30" spans="1:18" s="4" customFormat="1" ht="44.25" customHeight="1">
      <c r="A30" s="110" t="s">
        <v>219</v>
      </c>
      <c r="B30" s="111" t="s">
        <v>220</v>
      </c>
      <c r="C30" s="4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35">
        <v>100</v>
      </c>
      <c r="O30" s="135">
        <v>500</v>
      </c>
      <c r="P30" s="45">
        <v>500</v>
      </c>
      <c r="Q30" s="15"/>
      <c r="R30" s="15"/>
    </row>
    <row r="31" spans="1:18" s="4" customFormat="1" ht="36" customHeight="1">
      <c r="A31" s="72" t="s">
        <v>67</v>
      </c>
      <c r="B31" s="69" t="s">
        <v>68</v>
      </c>
      <c r="C31" s="4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36">
        <f>N32</f>
        <v>1350</v>
      </c>
      <c r="O31" s="136">
        <f>O32</f>
        <v>1350</v>
      </c>
      <c r="P31" s="44">
        <f>P33</f>
        <v>1350</v>
      </c>
      <c r="Q31" s="15"/>
      <c r="R31" s="15"/>
    </row>
    <row r="32" spans="1:18" s="4" customFormat="1" ht="36" customHeight="1">
      <c r="A32" s="158" t="s">
        <v>69</v>
      </c>
      <c r="B32" s="70" t="s">
        <v>70</v>
      </c>
      <c r="C32" s="146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59">
        <f>N33</f>
        <v>1350</v>
      </c>
      <c r="O32" s="159">
        <f>O33</f>
        <v>1350</v>
      </c>
      <c r="P32" s="58">
        <f>P33</f>
        <v>1350</v>
      </c>
      <c r="Q32" s="15"/>
      <c r="R32" s="15"/>
    </row>
    <row r="33" spans="1:18" s="4" customFormat="1" ht="36.75" customHeight="1">
      <c r="A33" s="55" t="s">
        <v>30</v>
      </c>
      <c r="B33" s="68" t="s">
        <v>71</v>
      </c>
      <c r="C33" s="4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35">
        <v>1350</v>
      </c>
      <c r="O33" s="135">
        <v>1350</v>
      </c>
      <c r="P33" s="45">
        <v>1350</v>
      </c>
      <c r="Q33" s="15"/>
      <c r="R33" s="15"/>
    </row>
    <row r="34" spans="1:18" s="4" customFormat="1" ht="68.25" customHeight="1">
      <c r="A34" s="72" t="s">
        <v>72</v>
      </c>
      <c r="B34" s="73" t="s">
        <v>73</v>
      </c>
      <c r="C34" s="4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36">
        <f>N35</f>
        <v>20.325</v>
      </c>
      <c r="O34" s="136">
        <f>O35</f>
        <v>244.6878</v>
      </c>
      <c r="P34" s="44">
        <f>P36</f>
        <v>244.6878</v>
      </c>
      <c r="Q34" s="15"/>
      <c r="R34" s="15"/>
    </row>
    <row r="35" spans="1:18" s="4" customFormat="1" ht="33.75" customHeight="1">
      <c r="A35" s="158" t="s">
        <v>74</v>
      </c>
      <c r="B35" s="162" t="s">
        <v>75</v>
      </c>
      <c r="C35" s="146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59">
        <f>N36</f>
        <v>20.325</v>
      </c>
      <c r="O35" s="159">
        <f>O36</f>
        <v>244.6878</v>
      </c>
      <c r="P35" s="58">
        <f>P36</f>
        <v>244.6878</v>
      </c>
      <c r="Q35" s="15"/>
      <c r="R35" s="15"/>
    </row>
    <row r="36" spans="1:18" s="4" customFormat="1" ht="77.25" customHeight="1">
      <c r="A36" s="32" t="s">
        <v>21</v>
      </c>
      <c r="B36" s="74" t="s">
        <v>76</v>
      </c>
      <c r="C36" s="40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37">
        <v>20.325</v>
      </c>
      <c r="O36" s="135">
        <v>244.6878</v>
      </c>
      <c r="P36" s="161">
        <v>244.6878</v>
      </c>
      <c r="Q36" s="15"/>
      <c r="R36" s="15"/>
    </row>
    <row r="37" spans="1:18" s="4" customFormat="1" ht="18.75" customHeight="1">
      <c r="A37" s="72" t="s">
        <v>77</v>
      </c>
      <c r="B37" s="69" t="s">
        <v>78</v>
      </c>
      <c r="C37" s="42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36">
        <f>N38</f>
        <v>500</v>
      </c>
      <c r="O37" s="136">
        <f>O38</f>
        <v>500</v>
      </c>
      <c r="P37" s="44">
        <f>P39</f>
        <v>500</v>
      </c>
      <c r="Q37" s="15"/>
      <c r="R37" s="15"/>
    </row>
    <row r="38" spans="1:18" s="4" customFormat="1" ht="36" customHeight="1">
      <c r="A38" s="158" t="s">
        <v>79</v>
      </c>
      <c r="B38" s="70" t="s">
        <v>80</v>
      </c>
      <c r="C38" s="146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59">
        <f>N39</f>
        <v>500</v>
      </c>
      <c r="O38" s="159">
        <f>O39</f>
        <v>500</v>
      </c>
      <c r="P38" s="58">
        <f>P39</f>
        <v>500</v>
      </c>
      <c r="Q38" s="15"/>
      <c r="R38" s="15"/>
    </row>
    <row r="39" spans="1:18" s="20" customFormat="1" ht="18" customHeight="1">
      <c r="A39" s="31" t="s">
        <v>31</v>
      </c>
      <c r="B39" s="68" t="s">
        <v>81</v>
      </c>
      <c r="C39" s="33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138">
        <v>500</v>
      </c>
      <c r="O39" s="138">
        <v>500</v>
      </c>
      <c r="P39" s="45">
        <v>500</v>
      </c>
      <c r="Q39" s="16"/>
      <c r="R39" s="16"/>
    </row>
    <row r="40" spans="1:18" s="20" customFormat="1" ht="48.75" customHeight="1">
      <c r="A40" s="72" t="s">
        <v>82</v>
      </c>
      <c r="B40" s="69" t="s">
        <v>83</v>
      </c>
      <c r="C40" s="4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139">
        <f>N41</f>
        <v>500</v>
      </c>
      <c r="O40" s="139">
        <f>O41</f>
        <v>500</v>
      </c>
      <c r="P40" s="44">
        <f>P42</f>
        <v>500</v>
      </c>
      <c r="Q40" s="16"/>
      <c r="R40" s="16"/>
    </row>
    <row r="41" spans="1:18" s="20" customFormat="1" ht="63.75" customHeight="1">
      <c r="A41" s="158" t="s">
        <v>84</v>
      </c>
      <c r="B41" s="68" t="s">
        <v>85</v>
      </c>
      <c r="C41" s="4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141">
        <f>N42</f>
        <v>500</v>
      </c>
      <c r="O41" s="141">
        <f>O42</f>
        <v>500</v>
      </c>
      <c r="P41" s="58">
        <f>P42</f>
        <v>500</v>
      </c>
      <c r="Q41" s="16"/>
      <c r="R41" s="16"/>
    </row>
    <row r="42" spans="1:18" s="20" customFormat="1" ht="45" customHeight="1">
      <c r="A42" s="31" t="s">
        <v>32</v>
      </c>
      <c r="B42" s="39" t="s">
        <v>86</v>
      </c>
      <c r="C42" s="33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138">
        <v>500</v>
      </c>
      <c r="O42" s="138">
        <v>500</v>
      </c>
      <c r="P42" s="45">
        <v>500</v>
      </c>
      <c r="Q42" s="16"/>
      <c r="R42" s="16"/>
    </row>
    <row r="43" spans="1:18" s="20" customFormat="1" ht="18.75" customHeight="1">
      <c r="A43" s="72" t="s">
        <v>221</v>
      </c>
      <c r="B43" s="113" t="s">
        <v>224</v>
      </c>
      <c r="C43" s="4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139">
        <f aca="true" t="shared" si="5" ref="N43:P44">N44</f>
        <v>300</v>
      </c>
      <c r="O43" s="139">
        <f t="shared" si="5"/>
        <v>500</v>
      </c>
      <c r="P43" s="44">
        <f t="shared" si="5"/>
        <v>500</v>
      </c>
      <c r="Q43" s="16"/>
      <c r="R43" s="16"/>
    </row>
    <row r="44" spans="1:18" s="20" customFormat="1" ht="33.75" customHeight="1">
      <c r="A44" s="158" t="s">
        <v>223</v>
      </c>
      <c r="B44" s="70" t="s">
        <v>225</v>
      </c>
      <c r="C44" s="33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138">
        <f t="shared" si="5"/>
        <v>300</v>
      </c>
      <c r="O44" s="138">
        <f t="shared" si="5"/>
        <v>500</v>
      </c>
      <c r="P44" s="45">
        <f t="shared" si="5"/>
        <v>500</v>
      </c>
      <c r="Q44" s="16"/>
      <c r="R44" s="16"/>
    </row>
    <row r="45" spans="1:18" s="20" customFormat="1" ht="63.75" customHeight="1">
      <c r="A45" s="121" t="s">
        <v>222</v>
      </c>
      <c r="B45" s="112" t="s">
        <v>226</v>
      </c>
      <c r="C45" s="33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138">
        <v>300</v>
      </c>
      <c r="O45" s="138">
        <v>500</v>
      </c>
      <c r="P45" s="45">
        <v>500</v>
      </c>
      <c r="Q45" s="16"/>
      <c r="R45" s="16"/>
    </row>
    <row r="46" spans="1:18" s="20" customFormat="1" ht="46.5" customHeight="1">
      <c r="A46" s="131" t="s">
        <v>251</v>
      </c>
      <c r="B46" s="164" t="s">
        <v>252</v>
      </c>
      <c r="C46" s="33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139">
        <f aca="true" t="shared" si="6" ref="N46:P47">N47</f>
        <v>171.62708</v>
      </c>
      <c r="O46" s="139">
        <f t="shared" si="6"/>
        <v>259.03274</v>
      </c>
      <c r="P46" s="44">
        <f t="shared" si="6"/>
        <v>259.03274</v>
      </c>
      <c r="Q46" s="16"/>
      <c r="R46" s="16"/>
    </row>
    <row r="47" spans="1:18" s="20" customFormat="1" ht="32.25" customHeight="1">
      <c r="A47" s="158" t="s">
        <v>74</v>
      </c>
      <c r="B47" s="112" t="s">
        <v>253</v>
      </c>
      <c r="C47" s="33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138">
        <f t="shared" si="6"/>
        <v>171.62708</v>
      </c>
      <c r="O47" s="138">
        <f t="shared" si="6"/>
        <v>259.03274</v>
      </c>
      <c r="P47" s="45">
        <f t="shared" si="6"/>
        <v>259.03274</v>
      </c>
      <c r="Q47" s="16"/>
      <c r="R47" s="16"/>
    </row>
    <row r="48" spans="1:18" s="20" customFormat="1" ht="64.5" customHeight="1">
      <c r="A48" s="121" t="s">
        <v>254</v>
      </c>
      <c r="B48" s="112" t="s">
        <v>255</v>
      </c>
      <c r="C48" s="33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138">
        <v>171.62708</v>
      </c>
      <c r="O48" s="138">
        <v>259.03274</v>
      </c>
      <c r="P48" s="45">
        <v>259.03274</v>
      </c>
      <c r="Q48" s="16"/>
      <c r="R48" s="16"/>
    </row>
    <row r="49" spans="1:18" s="20" customFormat="1" ht="50.25" customHeight="1">
      <c r="A49" s="166" t="s">
        <v>192</v>
      </c>
      <c r="B49" s="123" t="s">
        <v>87</v>
      </c>
      <c r="C49" s="12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139">
        <f>N50+N53+N56+N59</f>
        <v>5780</v>
      </c>
      <c r="O49" s="139">
        <f>O50+O53+O56+O59</f>
        <v>2850</v>
      </c>
      <c r="P49" s="44">
        <f>P50+P53+P56+P59</f>
        <v>3000</v>
      </c>
      <c r="Q49" s="16"/>
      <c r="R49" s="16"/>
    </row>
    <row r="50" spans="1:18" s="20" customFormat="1" ht="17.25" customHeight="1">
      <c r="A50" s="72" t="s">
        <v>88</v>
      </c>
      <c r="B50" s="69" t="s">
        <v>89</v>
      </c>
      <c r="C50" s="4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139">
        <f aca="true" t="shared" si="7" ref="N50:P51">N51</f>
        <v>150</v>
      </c>
      <c r="O50" s="139">
        <f t="shared" si="7"/>
        <v>300</v>
      </c>
      <c r="P50" s="44">
        <f t="shared" si="7"/>
        <v>300</v>
      </c>
      <c r="Q50" s="16"/>
      <c r="R50" s="16"/>
    </row>
    <row r="51" spans="1:18" s="20" customFormat="1" ht="65.25" customHeight="1">
      <c r="A51" s="158" t="s">
        <v>90</v>
      </c>
      <c r="B51" s="70" t="s">
        <v>91</v>
      </c>
      <c r="C51" s="165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41">
        <f t="shared" si="7"/>
        <v>150</v>
      </c>
      <c r="O51" s="141">
        <f t="shared" si="7"/>
        <v>300</v>
      </c>
      <c r="P51" s="58">
        <f t="shared" si="7"/>
        <v>300</v>
      </c>
      <c r="Q51" s="16"/>
      <c r="R51" s="16"/>
    </row>
    <row r="52" spans="1:18" s="20" customFormat="1" ht="35.25" customHeight="1">
      <c r="A52" s="31" t="s">
        <v>256</v>
      </c>
      <c r="B52" s="70" t="s">
        <v>92</v>
      </c>
      <c r="C52" s="33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138">
        <v>150</v>
      </c>
      <c r="O52" s="138">
        <v>300</v>
      </c>
      <c r="P52" s="45">
        <v>300</v>
      </c>
      <c r="Q52" s="16"/>
      <c r="R52" s="16"/>
    </row>
    <row r="53" spans="1:18" s="20" customFormat="1" ht="19.5" customHeight="1">
      <c r="A53" s="72" t="s">
        <v>93</v>
      </c>
      <c r="B53" s="69" t="s">
        <v>94</v>
      </c>
      <c r="C53" s="41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139">
        <f>N54</f>
        <v>300</v>
      </c>
      <c r="O53" s="139">
        <f>O54</f>
        <v>300</v>
      </c>
      <c r="P53" s="44">
        <f>P55</f>
        <v>300</v>
      </c>
      <c r="Q53" s="16"/>
      <c r="R53" s="16"/>
    </row>
    <row r="54" spans="1:18" s="20" customFormat="1" ht="36.75" customHeight="1">
      <c r="A54" s="158" t="s">
        <v>95</v>
      </c>
      <c r="B54" s="70" t="s">
        <v>96</v>
      </c>
      <c r="C54" s="165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41">
        <f>N55</f>
        <v>300</v>
      </c>
      <c r="O54" s="141">
        <f>O55</f>
        <v>300</v>
      </c>
      <c r="P54" s="58">
        <f>P55</f>
        <v>300</v>
      </c>
      <c r="Q54" s="16"/>
      <c r="R54" s="16"/>
    </row>
    <row r="55" spans="1:18" s="20" customFormat="1" ht="30.75" customHeight="1">
      <c r="A55" s="31" t="s">
        <v>33</v>
      </c>
      <c r="B55" s="75" t="s">
        <v>97</v>
      </c>
      <c r="C55" s="33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138">
        <v>300</v>
      </c>
      <c r="O55" s="138">
        <v>300</v>
      </c>
      <c r="P55" s="45">
        <v>300</v>
      </c>
      <c r="Q55" s="16"/>
      <c r="R55" s="16"/>
    </row>
    <row r="56" spans="1:18" s="20" customFormat="1" ht="33" customHeight="1">
      <c r="A56" s="72" t="s">
        <v>98</v>
      </c>
      <c r="B56" s="66" t="s">
        <v>99</v>
      </c>
      <c r="C56" s="41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139">
        <f>N57</f>
        <v>100</v>
      </c>
      <c r="O56" s="139">
        <f>O57</f>
        <v>200</v>
      </c>
      <c r="P56" s="44">
        <f>P58</f>
        <v>200</v>
      </c>
      <c r="Q56" s="16"/>
      <c r="R56" s="16"/>
    </row>
    <row r="57" spans="1:18" s="20" customFormat="1" ht="50.25" customHeight="1">
      <c r="A57" s="158" t="s">
        <v>100</v>
      </c>
      <c r="B57" s="75" t="s">
        <v>101</v>
      </c>
      <c r="C57" s="165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41">
        <f>N58</f>
        <v>100</v>
      </c>
      <c r="O57" s="141">
        <f>O58</f>
        <v>200</v>
      </c>
      <c r="P57" s="58">
        <f>P58</f>
        <v>200</v>
      </c>
      <c r="Q57" s="16"/>
      <c r="R57" s="16"/>
    </row>
    <row r="58" spans="1:18" s="20" customFormat="1" ht="32.25" customHeight="1">
      <c r="A58" s="31" t="s">
        <v>22</v>
      </c>
      <c r="B58" s="75" t="s">
        <v>102</v>
      </c>
      <c r="C58" s="33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138">
        <v>100</v>
      </c>
      <c r="O58" s="138">
        <v>200</v>
      </c>
      <c r="P58" s="45">
        <v>200</v>
      </c>
      <c r="Q58" s="16"/>
      <c r="R58" s="16"/>
    </row>
    <row r="59" spans="1:18" s="20" customFormat="1" ht="32.25" customHeight="1">
      <c r="A59" s="72" t="s">
        <v>103</v>
      </c>
      <c r="B59" s="66" t="s">
        <v>104</v>
      </c>
      <c r="C59" s="41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39">
        <f>N60</f>
        <v>5230</v>
      </c>
      <c r="O59" s="139">
        <f>O60</f>
        <v>2050</v>
      </c>
      <c r="P59" s="44">
        <f>P61</f>
        <v>2200</v>
      </c>
      <c r="Q59" s="16"/>
      <c r="R59" s="16"/>
    </row>
    <row r="60" spans="1:18" s="20" customFormat="1" ht="48" customHeight="1">
      <c r="A60" s="158" t="s">
        <v>105</v>
      </c>
      <c r="B60" s="75" t="s">
        <v>106</v>
      </c>
      <c r="C60" s="165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141">
        <f>N61</f>
        <v>5230</v>
      </c>
      <c r="O60" s="141">
        <f>O61</f>
        <v>2050</v>
      </c>
      <c r="P60" s="58">
        <f>P61</f>
        <v>2200</v>
      </c>
      <c r="Q60" s="16"/>
      <c r="R60" s="16"/>
    </row>
    <row r="61" spans="1:18" s="20" customFormat="1" ht="18.75" customHeight="1">
      <c r="A61" s="31" t="s">
        <v>34</v>
      </c>
      <c r="B61" s="75" t="s">
        <v>107</v>
      </c>
      <c r="C61" s="33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138">
        <v>5230</v>
      </c>
      <c r="O61" s="138">
        <v>2050</v>
      </c>
      <c r="P61" s="45">
        <v>2200</v>
      </c>
      <c r="Q61" s="16"/>
      <c r="R61" s="16"/>
    </row>
    <row r="62" spans="1:18" s="20" customFormat="1" ht="66" customHeight="1">
      <c r="A62" s="72" t="s">
        <v>195</v>
      </c>
      <c r="B62" s="153" t="s">
        <v>108</v>
      </c>
      <c r="C62" s="12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39">
        <f>N63+N66</f>
        <v>820</v>
      </c>
      <c r="O62" s="139">
        <f>O63+O66</f>
        <v>750</v>
      </c>
      <c r="P62" s="44">
        <f>P65+P68</f>
        <v>750</v>
      </c>
      <c r="Q62" s="16"/>
      <c r="R62" s="16"/>
    </row>
    <row r="63" spans="1:18" s="20" customFormat="1" ht="66" customHeight="1">
      <c r="A63" s="72" t="s">
        <v>196</v>
      </c>
      <c r="B63" s="66" t="s">
        <v>110</v>
      </c>
      <c r="C63" s="41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39">
        <f aca="true" t="shared" si="8" ref="N63:P64">N64</f>
        <v>450</v>
      </c>
      <c r="O63" s="139">
        <f t="shared" si="8"/>
        <v>500</v>
      </c>
      <c r="P63" s="44">
        <f t="shared" si="8"/>
        <v>500</v>
      </c>
      <c r="Q63" s="16"/>
      <c r="R63" s="16"/>
    </row>
    <row r="64" spans="1:18" s="20" customFormat="1" ht="51" customHeight="1">
      <c r="A64" s="158" t="s">
        <v>109</v>
      </c>
      <c r="B64" s="75" t="s">
        <v>111</v>
      </c>
      <c r="C64" s="165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141">
        <f t="shared" si="8"/>
        <v>450</v>
      </c>
      <c r="O64" s="141">
        <f t="shared" si="8"/>
        <v>500</v>
      </c>
      <c r="P64" s="58">
        <f t="shared" si="8"/>
        <v>500</v>
      </c>
      <c r="Q64" s="16"/>
      <c r="R64" s="16"/>
    </row>
    <row r="65" spans="1:18" s="20" customFormat="1" ht="47.25" customHeight="1">
      <c r="A65" s="31" t="s">
        <v>35</v>
      </c>
      <c r="B65" s="70" t="s">
        <v>112</v>
      </c>
      <c r="C65" s="33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138">
        <v>450</v>
      </c>
      <c r="O65" s="138">
        <v>500</v>
      </c>
      <c r="P65" s="45">
        <v>500</v>
      </c>
      <c r="Q65" s="16"/>
      <c r="R65" s="16"/>
    </row>
    <row r="66" spans="1:18" s="4" customFormat="1" ht="47.25" customHeight="1">
      <c r="A66" s="72" t="s">
        <v>197</v>
      </c>
      <c r="B66" s="69" t="s">
        <v>113</v>
      </c>
      <c r="C66" s="4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136">
        <f>N67</f>
        <v>370</v>
      </c>
      <c r="O66" s="136">
        <f>O67</f>
        <v>250</v>
      </c>
      <c r="P66" s="44">
        <f>P68</f>
        <v>250</v>
      </c>
      <c r="Q66" s="15"/>
      <c r="R66" s="15"/>
    </row>
    <row r="67" spans="1:18" s="4" customFormat="1" ht="48" customHeight="1">
      <c r="A67" s="158" t="s">
        <v>114</v>
      </c>
      <c r="B67" s="70" t="s">
        <v>115</v>
      </c>
      <c r="C67" s="146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59">
        <f>N68</f>
        <v>370</v>
      </c>
      <c r="O67" s="159">
        <f>O68</f>
        <v>250</v>
      </c>
      <c r="P67" s="58">
        <f>P68</f>
        <v>250</v>
      </c>
      <c r="Q67" s="15"/>
      <c r="R67" s="15"/>
    </row>
    <row r="68" spans="1:18" s="4" customFormat="1" ht="15.75" customHeight="1">
      <c r="A68" s="43" t="s">
        <v>23</v>
      </c>
      <c r="B68" s="70" t="s">
        <v>116</v>
      </c>
      <c r="C68" s="40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135">
        <v>370</v>
      </c>
      <c r="O68" s="135">
        <v>250</v>
      </c>
      <c r="P68" s="45">
        <v>250</v>
      </c>
      <c r="Q68" s="15"/>
      <c r="R68" s="15"/>
    </row>
    <row r="69" spans="1:18" s="4" customFormat="1" ht="82.5" customHeight="1">
      <c r="A69" s="72" t="s">
        <v>198</v>
      </c>
      <c r="B69" s="157" t="s">
        <v>117</v>
      </c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136">
        <f>N70+N73+N76</f>
        <v>33</v>
      </c>
      <c r="O69" s="136">
        <f>O70+O73+O76</f>
        <v>33</v>
      </c>
      <c r="P69" s="44">
        <f>P72+P75+P78</f>
        <v>33</v>
      </c>
      <c r="Q69" s="15"/>
      <c r="R69" s="15"/>
    </row>
    <row r="70" spans="1:18" s="4" customFormat="1" ht="48.75" customHeight="1">
      <c r="A70" s="72" t="s">
        <v>118</v>
      </c>
      <c r="B70" s="157" t="s">
        <v>119</v>
      </c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136">
        <f>N71</f>
        <v>10</v>
      </c>
      <c r="O70" s="136">
        <f>O71</f>
        <v>10</v>
      </c>
      <c r="P70" s="44">
        <f>P72</f>
        <v>10</v>
      </c>
      <c r="Q70" s="15"/>
      <c r="R70" s="15"/>
    </row>
    <row r="71" spans="1:18" s="4" customFormat="1" ht="84" customHeight="1">
      <c r="A71" s="158" t="s">
        <v>120</v>
      </c>
      <c r="B71" s="167" t="s">
        <v>121</v>
      </c>
      <c r="C71" s="16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59">
        <f>N72</f>
        <v>10</v>
      </c>
      <c r="O71" s="159">
        <f>O72</f>
        <v>10</v>
      </c>
      <c r="P71" s="58">
        <f>P72</f>
        <v>10</v>
      </c>
      <c r="Q71" s="15"/>
      <c r="R71" s="15"/>
    </row>
    <row r="72" spans="1:23" s="4" customFormat="1" ht="21" customHeight="1">
      <c r="A72" s="31" t="s">
        <v>18</v>
      </c>
      <c r="B72" s="70" t="s">
        <v>122</v>
      </c>
      <c r="C72" s="40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35">
        <v>10</v>
      </c>
      <c r="O72" s="135">
        <v>10</v>
      </c>
      <c r="P72" s="45">
        <v>10</v>
      </c>
      <c r="Q72" s="15"/>
      <c r="R72" s="15"/>
      <c r="W72" s="4" t="s">
        <v>16</v>
      </c>
    </row>
    <row r="73" spans="1:18" s="4" customFormat="1" ht="48" customHeight="1">
      <c r="A73" s="72" t="s">
        <v>123</v>
      </c>
      <c r="B73" s="69" t="s">
        <v>124</v>
      </c>
      <c r="C73" s="42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136">
        <f>N74</f>
        <v>3</v>
      </c>
      <c r="O73" s="136">
        <f>O74</f>
        <v>3</v>
      </c>
      <c r="P73" s="44">
        <f>P74</f>
        <v>3</v>
      </c>
      <c r="Q73" s="15"/>
      <c r="R73" s="15"/>
    </row>
    <row r="74" spans="1:18" s="4" customFormat="1" ht="50.25" customHeight="1">
      <c r="A74" s="158" t="s">
        <v>125</v>
      </c>
      <c r="B74" s="70" t="s">
        <v>126</v>
      </c>
      <c r="C74" s="146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59">
        <f>N75</f>
        <v>3</v>
      </c>
      <c r="O74" s="159">
        <f>O75</f>
        <v>3</v>
      </c>
      <c r="P74" s="58">
        <v>3</v>
      </c>
      <c r="Q74" s="15"/>
      <c r="R74" s="15"/>
    </row>
    <row r="75" spans="1:18" s="4" customFormat="1" ht="33" customHeight="1">
      <c r="A75" s="31" t="s">
        <v>36</v>
      </c>
      <c r="B75" s="70" t="s">
        <v>127</v>
      </c>
      <c r="C75" s="40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135">
        <v>3</v>
      </c>
      <c r="O75" s="135">
        <v>3</v>
      </c>
      <c r="P75" s="45">
        <v>3</v>
      </c>
      <c r="Q75" s="15"/>
      <c r="R75" s="15"/>
    </row>
    <row r="76" spans="1:18" s="4" customFormat="1" ht="50.25" customHeight="1">
      <c r="A76" s="72" t="s">
        <v>128</v>
      </c>
      <c r="B76" s="69" t="s">
        <v>129</v>
      </c>
      <c r="C76" s="42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136">
        <f aca="true" t="shared" si="9" ref="N76:P77">N77</f>
        <v>20</v>
      </c>
      <c r="O76" s="136">
        <f t="shared" si="9"/>
        <v>20</v>
      </c>
      <c r="P76" s="44">
        <f t="shared" si="9"/>
        <v>20</v>
      </c>
      <c r="Q76" s="15"/>
      <c r="R76" s="15"/>
    </row>
    <row r="77" spans="1:18" s="4" customFormat="1" ht="33" customHeight="1">
      <c r="A77" s="158" t="s">
        <v>130</v>
      </c>
      <c r="B77" s="70" t="s">
        <v>131</v>
      </c>
      <c r="C77" s="40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135">
        <f t="shared" si="9"/>
        <v>20</v>
      </c>
      <c r="O77" s="135">
        <f t="shared" si="9"/>
        <v>20</v>
      </c>
      <c r="P77" s="45">
        <f t="shared" si="9"/>
        <v>20</v>
      </c>
      <c r="Q77" s="15"/>
      <c r="R77" s="15"/>
    </row>
    <row r="78" spans="1:18" s="4" customFormat="1" ht="33" customHeight="1">
      <c r="A78" s="31" t="s">
        <v>37</v>
      </c>
      <c r="B78" s="70" t="s">
        <v>132</v>
      </c>
      <c r="C78" s="40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135">
        <v>20</v>
      </c>
      <c r="O78" s="135">
        <v>20</v>
      </c>
      <c r="P78" s="45">
        <v>20</v>
      </c>
      <c r="Q78" s="15"/>
      <c r="R78" s="15"/>
    </row>
    <row r="79" spans="1:18" s="4" customFormat="1" ht="49.5" customHeight="1">
      <c r="A79" s="78" t="s">
        <v>257</v>
      </c>
      <c r="B79" s="153" t="s">
        <v>133</v>
      </c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136">
        <f>N80+N85+N88+N91+N94</f>
        <v>19398.05852</v>
      </c>
      <c r="O79" s="136">
        <f>O80+O85+O88+O91+O94</f>
        <v>18247.50926</v>
      </c>
      <c r="P79" s="44">
        <f>P80+P85+P88+P93+P94</f>
        <v>19403.42226</v>
      </c>
      <c r="Q79" s="15"/>
      <c r="R79" s="15"/>
    </row>
    <row r="80" spans="1:18" s="20" customFormat="1" ht="63.75" customHeight="1">
      <c r="A80" s="78" t="s">
        <v>199</v>
      </c>
      <c r="B80" s="66" t="s">
        <v>134</v>
      </c>
      <c r="C80" s="33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139">
        <f>N81</f>
        <v>6256.66552</v>
      </c>
      <c r="O80" s="139">
        <f>O81</f>
        <v>4965.8133</v>
      </c>
      <c r="P80" s="44">
        <f>P81</f>
        <v>6021.99854</v>
      </c>
      <c r="Q80" s="16"/>
      <c r="R80" s="16"/>
    </row>
    <row r="81" spans="1:18" s="20" customFormat="1" ht="40.5" customHeight="1">
      <c r="A81" s="172" t="s">
        <v>135</v>
      </c>
      <c r="B81" s="75" t="s">
        <v>136</v>
      </c>
      <c r="C81" s="165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141">
        <f>N82+N83+N84</f>
        <v>6256.66552</v>
      </c>
      <c r="O81" s="141">
        <f>O82</f>
        <v>4965.8133</v>
      </c>
      <c r="P81" s="58">
        <f>P82+P83+P84</f>
        <v>6021.99854</v>
      </c>
      <c r="Q81" s="16"/>
      <c r="R81" s="16"/>
    </row>
    <row r="82" spans="1:18" s="20" customFormat="1" ht="48" customHeight="1">
      <c r="A82" s="48" t="s">
        <v>38</v>
      </c>
      <c r="B82" s="75" t="s">
        <v>137</v>
      </c>
      <c r="C82" s="4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171">
        <v>6256.66552</v>
      </c>
      <c r="O82" s="159">
        <v>4965.8133</v>
      </c>
      <c r="P82" s="169">
        <v>6021.99854</v>
      </c>
      <c r="Q82" s="16"/>
      <c r="R82" s="16"/>
    </row>
    <row r="83" spans="1:18" s="20" customFormat="1" ht="66.75" customHeight="1">
      <c r="A83" s="108" t="s">
        <v>241</v>
      </c>
      <c r="B83" s="112" t="s">
        <v>240</v>
      </c>
      <c r="C83" s="42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159">
        <v>0</v>
      </c>
      <c r="O83" s="159">
        <v>0</v>
      </c>
      <c r="P83" s="58">
        <v>0</v>
      </c>
      <c r="Q83" s="16"/>
      <c r="R83" s="16"/>
    </row>
    <row r="84" spans="1:18" s="20" customFormat="1" ht="34.5" customHeight="1">
      <c r="A84" s="108" t="s">
        <v>216</v>
      </c>
      <c r="B84" s="127" t="s">
        <v>217</v>
      </c>
      <c r="C84" s="42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159">
        <v>0</v>
      </c>
      <c r="O84" s="159">
        <v>0</v>
      </c>
      <c r="P84" s="58">
        <v>0</v>
      </c>
      <c r="Q84" s="16"/>
      <c r="R84" s="16"/>
    </row>
    <row r="85" spans="1:18" s="20" customFormat="1" ht="49.5" customHeight="1">
      <c r="A85" s="72" t="s">
        <v>138</v>
      </c>
      <c r="B85" s="66" t="s">
        <v>139</v>
      </c>
      <c r="C85" s="40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136">
        <f aca="true" t="shared" si="10" ref="N85:P86">N86</f>
        <v>3320.655</v>
      </c>
      <c r="O85" s="136">
        <f t="shared" si="10"/>
        <v>9681.69596</v>
      </c>
      <c r="P85" s="44">
        <f t="shared" si="10"/>
        <v>9781.42372</v>
      </c>
      <c r="Q85" s="16"/>
      <c r="R85" s="16"/>
    </row>
    <row r="86" spans="1:18" s="20" customFormat="1" ht="34.5" customHeight="1">
      <c r="A86" s="79" t="s">
        <v>135</v>
      </c>
      <c r="B86" s="75" t="s">
        <v>140</v>
      </c>
      <c r="C86" s="146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59">
        <f t="shared" si="10"/>
        <v>3320.655</v>
      </c>
      <c r="O86" s="159">
        <f t="shared" si="10"/>
        <v>9681.69596</v>
      </c>
      <c r="P86" s="58">
        <f t="shared" si="10"/>
        <v>9781.42372</v>
      </c>
      <c r="Q86" s="16"/>
      <c r="R86" s="16"/>
    </row>
    <row r="87" spans="1:18" s="4" customFormat="1" ht="33" customHeight="1">
      <c r="A87" s="62" t="s">
        <v>39</v>
      </c>
      <c r="B87" s="70" t="s">
        <v>141</v>
      </c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171">
        <v>3320.655</v>
      </c>
      <c r="O87" s="159">
        <v>9681.69596</v>
      </c>
      <c r="P87" s="170">
        <v>9781.42372</v>
      </c>
      <c r="Q87" s="14"/>
      <c r="R87" s="15"/>
    </row>
    <row r="88" spans="1:18" s="4" customFormat="1" ht="19.5" customHeight="1">
      <c r="A88" s="72" t="s">
        <v>142</v>
      </c>
      <c r="B88" s="69" t="s">
        <v>143</v>
      </c>
      <c r="C88" s="36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136">
        <f aca="true" t="shared" si="11" ref="N88:P89">N89</f>
        <v>7020.738</v>
      </c>
      <c r="O88" s="136">
        <f t="shared" si="11"/>
        <v>800</v>
      </c>
      <c r="P88" s="44">
        <f t="shared" si="11"/>
        <v>800</v>
      </c>
      <c r="Q88" s="14"/>
      <c r="R88" s="15"/>
    </row>
    <row r="89" spans="1:18" s="4" customFormat="1" ht="35.25" customHeight="1">
      <c r="A89" s="158" t="s">
        <v>135</v>
      </c>
      <c r="B89" s="70" t="s">
        <v>144</v>
      </c>
      <c r="C89" s="16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59">
        <f t="shared" si="11"/>
        <v>7020.738</v>
      </c>
      <c r="O89" s="159">
        <f t="shared" si="11"/>
        <v>800</v>
      </c>
      <c r="P89" s="58">
        <f t="shared" si="11"/>
        <v>800</v>
      </c>
      <c r="Q89" s="14"/>
      <c r="R89" s="15"/>
    </row>
    <row r="90" spans="1:18" s="4" customFormat="1" ht="30.75" customHeight="1">
      <c r="A90" s="79" t="s">
        <v>145</v>
      </c>
      <c r="B90" s="70" t="s">
        <v>146</v>
      </c>
      <c r="C90" s="16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59">
        <v>7020.738</v>
      </c>
      <c r="O90" s="159">
        <v>800</v>
      </c>
      <c r="P90" s="58">
        <v>800</v>
      </c>
      <c r="Q90" s="14"/>
      <c r="R90" s="15"/>
    </row>
    <row r="91" spans="1:18" s="4" customFormat="1" ht="51.75" customHeight="1">
      <c r="A91" s="128" t="s">
        <v>242</v>
      </c>
      <c r="B91" s="69" t="s">
        <v>243</v>
      </c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136">
        <f aca="true" t="shared" si="12" ref="N91:P92">N92</f>
        <v>0</v>
      </c>
      <c r="O91" s="136">
        <f t="shared" si="12"/>
        <v>0</v>
      </c>
      <c r="P91" s="44">
        <f t="shared" si="12"/>
        <v>0</v>
      </c>
      <c r="Q91" s="14"/>
      <c r="R91" s="15"/>
    </row>
    <row r="92" spans="1:18" s="4" customFormat="1" ht="37.5" customHeight="1">
      <c r="A92" s="173" t="s">
        <v>74</v>
      </c>
      <c r="B92" s="174" t="s">
        <v>244</v>
      </c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159">
        <f t="shared" si="12"/>
        <v>0</v>
      </c>
      <c r="O92" s="159">
        <f t="shared" si="12"/>
        <v>0</v>
      </c>
      <c r="P92" s="44">
        <f t="shared" si="12"/>
        <v>0</v>
      </c>
      <c r="Q92" s="14"/>
      <c r="R92" s="15"/>
    </row>
    <row r="93" spans="1:18" s="4" customFormat="1" ht="60" customHeight="1">
      <c r="A93" s="129" t="s">
        <v>245</v>
      </c>
      <c r="B93" s="70" t="s">
        <v>246</v>
      </c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159">
        <v>0</v>
      </c>
      <c r="O93" s="159">
        <v>0</v>
      </c>
      <c r="P93" s="58">
        <v>0</v>
      </c>
      <c r="Q93" s="14"/>
      <c r="R93" s="15"/>
    </row>
    <row r="94" spans="1:18" s="4" customFormat="1" ht="19.5" customHeight="1">
      <c r="A94" s="72" t="s">
        <v>200</v>
      </c>
      <c r="B94" s="69" t="s">
        <v>213</v>
      </c>
      <c r="C94" s="37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136">
        <f aca="true" t="shared" si="13" ref="N94:P95">N95</f>
        <v>2800</v>
      </c>
      <c r="O94" s="136">
        <f t="shared" si="13"/>
        <v>2800</v>
      </c>
      <c r="P94" s="44">
        <f t="shared" si="13"/>
        <v>2800</v>
      </c>
      <c r="Q94" s="14"/>
      <c r="R94" s="15"/>
    </row>
    <row r="95" spans="1:18" s="4" customFormat="1" ht="51.75" customHeight="1">
      <c r="A95" s="175" t="s">
        <v>201</v>
      </c>
      <c r="B95" s="70" t="s">
        <v>214</v>
      </c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159">
        <f t="shared" si="13"/>
        <v>2800</v>
      </c>
      <c r="O95" s="159">
        <f t="shared" si="13"/>
        <v>2800</v>
      </c>
      <c r="P95" s="58">
        <f t="shared" si="13"/>
        <v>2800</v>
      </c>
      <c r="Q95" s="14"/>
      <c r="R95" s="15"/>
    </row>
    <row r="96" spans="1:18" s="4" customFormat="1" ht="63" customHeight="1">
      <c r="A96" s="105" t="s">
        <v>202</v>
      </c>
      <c r="B96" s="70" t="s">
        <v>215</v>
      </c>
      <c r="C96" s="37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159">
        <v>2800</v>
      </c>
      <c r="O96" s="159">
        <v>2800</v>
      </c>
      <c r="P96" s="58">
        <v>2800</v>
      </c>
      <c r="Q96" s="14"/>
      <c r="R96" s="15"/>
    </row>
    <row r="97" spans="1:18" s="20" customFormat="1" ht="52.5" customHeight="1">
      <c r="A97" s="80" t="s">
        <v>203</v>
      </c>
      <c r="B97" s="153" t="s">
        <v>147</v>
      </c>
      <c r="C97" s="126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139">
        <f aca="true" t="shared" si="14" ref="N97:O99">N98</f>
        <v>100</v>
      </c>
      <c r="O97" s="139">
        <f t="shared" si="14"/>
        <v>100</v>
      </c>
      <c r="P97" s="44">
        <v>100</v>
      </c>
      <c r="Q97" s="21"/>
      <c r="R97" s="16"/>
    </row>
    <row r="98" spans="1:18" s="20" customFormat="1" ht="49.5" customHeight="1">
      <c r="A98" s="80" t="s">
        <v>204</v>
      </c>
      <c r="B98" s="66" t="s">
        <v>149</v>
      </c>
      <c r="C98" s="27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39">
        <f t="shared" si="14"/>
        <v>100</v>
      </c>
      <c r="O98" s="139">
        <f t="shared" si="14"/>
        <v>100</v>
      </c>
      <c r="P98" s="44">
        <f>P99</f>
        <v>100</v>
      </c>
      <c r="Q98" s="21"/>
      <c r="R98" s="16"/>
    </row>
    <row r="99" spans="1:18" s="20" customFormat="1" ht="37.5" customHeight="1">
      <c r="A99" s="173" t="s">
        <v>148</v>
      </c>
      <c r="B99" s="75" t="s">
        <v>150</v>
      </c>
      <c r="C99" s="98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141">
        <f t="shared" si="14"/>
        <v>100</v>
      </c>
      <c r="O99" s="141">
        <f t="shared" si="14"/>
        <v>100</v>
      </c>
      <c r="P99" s="58">
        <f>P100</f>
        <v>100</v>
      </c>
      <c r="Q99" s="21"/>
      <c r="R99" s="16"/>
    </row>
    <row r="100" spans="1:18" s="4" customFormat="1" ht="32.25" customHeight="1">
      <c r="A100" s="177" t="s">
        <v>24</v>
      </c>
      <c r="B100" s="70" t="s">
        <v>151</v>
      </c>
      <c r="C100" s="16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59">
        <v>100</v>
      </c>
      <c r="O100" s="159">
        <v>100</v>
      </c>
      <c r="P100" s="58">
        <v>100</v>
      </c>
      <c r="Q100" s="14"/>
      <c r="R100" s="15"/>
    </row>
    <row r="101" spans="1:18" s="4" customFormat="1" ht="48.75" customHeight="1">
      <c r="A101" s="80" t="s">
        <v>205</v>
      </c>
      <c r="B101" s="157" t="s">
        <v>152</v>
      </c>
      <c r="C101" s="37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136">
        <f aca="true" t="shared" si="15" ref="N101:P103">N102</f>
        <v>134.28</v>
      </c>
      <c r="O101" s="136">
        <f t="shared" si="15"/>
        <v>122.61</v>
      </c>
      <c r="P101" s="81">
        <f t="shared" si="15"/>
        <v>122.61</v>
      </c>
      <c r="Q101" s="15"/>
      <c r="R101" s="15"/>
    </row>
    <row r="102" spans="1:18" s="4" customFormat="1" ht="35.25" customHeight="1">
      <c r="A102" s="80" t="s">
        <v>153</v>
      </c>
      <c r="B102" s="69" t="s">
        <v>154</v>
      </c>
      <c r="C102" s="40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136">
        <f t="shared" si="15"/>
        <v>134.28</v>
      </c>
      <c r="O102" s="136">
        <f t="shared" si="15"/>
        <v>122.61</v>
      </c>
      <c r="P102" s="81">
        <f t="shared" si="15"/>
        <v>122.61</v>
      </c>
      <c r="Q102" s="15"/>
      <c r="R102" s="15"/>
    </row>
    <row r="103" spans="1:18" s="4" customFormat="1" ht="35.25" customHeight="1">
      <c r="A103" s="173" t="s">
        <v>74</v>
      </c>
      <c r="B103" s="70" t="s">
        <v>155</v>
      </c>
      <c r="C103" s="146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59">
        <f t="shared" si="15"/>
        <v>134.28</v>
      </c>
      <c r="O103" s="159">
        <f t="shared" si="15"/>
        <v>122.61</v>
      </c>
      <c r="P103" s="178">
        <f t="shared" si="15"/>
        <v>122.61</v>
      </c>
      <c r="Q103" s="15"/>
      <c r="R103" s="15"/>
    </row>
    <row r="104" spans="1:18" s="4" customFormat="1" ht="66" customHeight="1">
      <c r="A104" s="61" t="s">
        <v>25</v>
      </c>
      <c r="B104" s="70" t="s">
        <v>156</v>
      </c>
      <c r="C104" s="16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71">
        <v>134.28</v>
      </c>
      <c r="O104" s="159">
        <v>122.61</v>
      </c>
      <c r="P104" s="176">
        <v>122.61</v>
      </c>
      <c r="Q104" s="18"/>
      <c r="R104" s="17"/>
    </row>
    <row r="105" spans="1:18" s="4" customFormat="1" ht="45.75" customHeight="1" hidden="1" outlineLevel="5">
      <c r="A105" s="32" t="s">
        <v>40</v>
      </c>
      <c r="B105" s="49" t="s">
        <v>14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50"/>
      <c r="N105" s="140"/>
      <c r="O105" s="140"/>
      <c r="P105" s="30">
        <f>P112+P137</f>
        <v>9310</v>
      </c>
      <c r="Q105" s="18"/>
      <c r="R105" s="17"/>
    </row>
    <row r="106" spans="1:18" s="4" customFormat="1" ht="69" customHeight="1" outlineLevel="5">
      <c r="A106" s="82" t="s">
        <v>206</v>
      </c>
      <c r="B106" s="157" t="s">
        <v>157</v>
      </c>
      <c r="C106" s="126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139">
        <f aca="true" t="shared" si="16" ref="N106:O108">N107</f>
        <v>50</v>
      </c>
      <c r="O106" s="139">
        <f t="shared" si="16"/>
        <v>50</v>
      </c>
      <c r="P106" s="64">
        <v>50</v>
      </c>
      <c r="Q106" s="18"/>
      <c r="R106" s="17"/>
    </row>
    <row r="107" spans="1:18" s="4" customFormat="1" ht="51" customHeight="1" outlineLevel="5">
      <c r="A107" s="82" t="s">
        <v>207</v>
      </c>
      <c r="B107" s="69" t="s">
        <v>158</v>
      </c>
      <c r="C107" s="27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139">
        <f t="shared" si="16"/>
        <v>50</v>
      </c>
      <c r="O107" s="139">
        <f t="shared" si="16"/>
        <v>50</v>
      </c>
      <c r="P107" s="64">
        <f>P108</f>
        <v>50</v>
      </c>
      <c r="Q107" s="18"/>
      <c r="R107" s="17"/>
    </row>
    <row r="108" spans="1:18" s="4" customFormat="1" ht="98.25" customHeight="1" outlineLevel="5">
      <c r="A108" s="179" t="s">
        <v>159</v>
      </c>
      <c r="B108" s="70" t="s">
        <v>160</v>
      </c>
      <c r="C108" s="98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141">
        <f t="shared" si="16"/>
        <v>50</v>
      </c>
      <c r="O108" s="141">
        <f t="shared" si="16"/>
        <v>50</v>
      </c>
      <c r="P108" s="100">
        <v>50</v>
      </c>
      <c r="Q108" s="18"/>
      <c r="R108" s="17"/>
    </row>
    <row r="109" spans="1:18" s="4" customFormat="1" ht="22.5" customHeight="1" outlineLevel="5">
      <c r="A109" s="106" t="s">
        <v>177</v>
      </c>
      <c r="B109" s="70" t="s">
        <v>178</v>
      </c>
      <c r="C109" s="98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141">
        <v>50</v>
      </c>
      <c r="O109" s="141">
        <v>50</v>
      </c>
      <c r="P109" s="100">
        <v>50</v>
      </c>
      <c r="Q109" s="18"/>
      <c r="R109" s="17"/>
    </row>
    <row r="110" spans="1:18" s="4" customFormat="1" ht="54" customHeight="1" outlineLevel="5">
      <c r="A110" s="102" t="s">
        <v>258</v>
      </c>
      <c r="B110" s="180" t="s">
        <v>161</v>
      </c>
      <c r="C110" s="98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139">
        <f aca="true" t="shared" si="17" ref="N110:P111">N111</f>
        <v>10</v>
      </c>
      <c r="O110" s="139">
        <f t="shared" si="17"/>
        <v>10</v>
      </c>
      <c r="P110" s="64">
        <f t="shared" si="17"/>
        <v>10</v>
      </c>
      <c r="Q110" s="18"/>
      <c r="R110" s="17"/>
    </row>
    <row r="111" spans="1:18" s="4" customFormat="1" ht="63.75" customHeight="1" outlineLevel="5">
      <c r="A111" s="181" t="s">
        <v>162</v>
      </c>
      <c r="B111" s="83" t="s">
        <v>161</v>
      </c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141">
        <f t="shared" si="17"/>
        <v>10</v>
      </c>
      <c r="O111" s="141">
        <f t="shared" si="17"/>
        <v>10</v>
      </c>
      <c r="P111" s="100">
        <f t="shared" si="17"/>
        <v>10</v>
      </c>
      <c r="Q111" s="18"/>
      <c r="R111" s="17"/>
    </row>
    <row r="112" spans="1:18" s="4" customFormat="1" ht="31.5" customHeight="1">
      <c r="A112" s="182" t="s">
        <v>163</v>
      </c>
      <c r="B112" s="83" t="s">
        <v>164</v>
      </c>
      <c r="C112" s="183"/>
      <c r="D112" s="183"/>
      <c r="E112" s="184"/>
      <c r="F112" s="185"/>
      <c r="G112" s="183"/>
      <c r="H112" s="183"/>
      <c r="I112" s="184"/>
      <c r="J112" s="183"/>
      <c r="K112" s="184"/>
      <c r="L112" s="183"/>
      <c r="M112" s="98"/>
      <c r="N112" s="186">
        <v>10</v>
      </c>
      <c r="O112" s="186">
        <v>10</v>
      </c>
      <c r="P112" s="85">
        <v>10</v>
      </c>
      <c r="Q112" s="18"/>
      <c r="R112" s="18"/>
    </row>
    <row r="113" spans="1:18" s="4" customFormat="1" ht="31.5" customHeight="1">
      <c r="A113" s="102" t="s">
        <v>259</v>
      </c>
      <c r="B113" s="84" t="s">
        <v>179</v>
      </c>
      <c r="C113" s="123"/>
      <c r="D113" s="123"/>
      <c r="E113" s="124"/>
      <c r="F113" s="125"/>
      <c r="G113" s="123"/>
      <c r="H113" s="123"/>
      <c r="I113" s="124"/>
      <c r="J113" s="123"/>
      <c r="K113" s="124"/>
      <c r="L113" s="123"/>
      <c r="M113" s="126"/>
      <c r="N113" s="143">
        <f aca="true" t="shared" si="18" ref="N113:P115">N114</f>
        <v>345.914</v>
      </c>
      <c r="O113" s="143">
        <f t="shared" si="18"/>
        <v>357.56</v>
      </c>
      <c r="P113" s="96">
        <f t="shared" si="18"/>
        <v>370.18</v>
      </c>
      <c r="Q113" s="18"/>
      <c r="R113" s="18"/>
    </row>
    <row r="114" spans="1:18" s="4" customFormat="1" ht="31.5" customHeight="1">
      <c r="A114" s="102" t="s">
        <v>180</v>
      </c>
      <c r="B114" s="84" t="s">
        <v>181</v>
      </c>
      <c r="C114" s="123"/>
      <c r="D114" s="123"/>
      <c r="E114" s="124"/>
      <c r="F114" s="125"/>
      <c r="G114" s="123"/>
      <c r="H114" s="123"/>
      <c r="I114" s="124"/>
      <c r="J114" s="123"/>
      <c r="K114" s="124"/>
      <c r="L114" s="123"/>
      <c r="M114" s="126"/>
      <c r="N114" s="143">
        <f t="shared" si="18"/>
        <v>345.914</v>
      </c>
      <c r="O114" s="143">
        <f t="shared" si="18"/>
        <v>357.56</v>
      </c>
      <c r="P114" s="96">
        <f t="shared" si="18"/>
        <v>370.18</v>
      </c>
      <c r="Q114" s="18"/>
      <c r="R114" s="18"/>
    </row>
    <row r="115" spans="1:18" s="4" customFormat="1" ht="31.5" customHeight="1">
      <c r="A115" s="181" t="s">
        <v>182</v>
      </c>
      <c r="B115" s="83" t="s">
        <v>183</v>
      </c>
      <c r="C115" s="183"/>
      <c r="D115" s="183"/>
      <c r="E115" s="184"/>
      <c r="F115" s="185"/>
      <c r="G115" s="183"/>
      <c r="H115" s="183"/>
      <c r="I115" s="184"/>
      <c r="J115" s="183"/>
      <c r="K115" s="184"/>
      <c r="L115" s="183"/>
      <c r="M115" s="98"/>
      <c r="N115" s="186">
        <f t="shared" si="18"/>
        <v>345.914</v>
      </c>
      <c r="O115" s="186">
        <f t="shared" si="18"/>
        <v>357.56</v>
      </c>
      <c r="P115" s="85">
        <f t="shared" si="18"/>
        <v>370.18</v>
      </c>
      <c r="Q115" s="18"/>
      <c r="R115" s="18"/>
    </row>
    <row r="116" spans="1:18" s="4" customFormat="1" ht="53.25" customHeight="1">
      <c r="A116" s="93" t="s">
        <v>184</v>
      </c>
      <c r="B116" s="83" t="s">
        <v>185</v>
      </c>
      <c r="C116" s="183"/>
      <c r="D116" s="183"/>
      <c r="E116" s="184"/>
      <c r="F116" s="185"/>
      <c r="G116" s="183"/>
      <c r="H116" s="183"/>
      <c r="I116" s="184"/>
      <c r="J116" s="183"/>
      <c r="K116" s="184"/>
      <c r="L116" s="183"/>
      <c r="M116" s="98"/>
      <c r="N116" s="186">
        <v>345.914</v>
      </c>
      <c r="O116" s="186">
        <v>357.56</v>
      </c>
      <c r="P116" s="85">
        <v>370.18</v>
      </c>
      <c r="Q116" s="18"/>
      <c r="R116" s="18"/>
    </row>
    <row r="117" spans="1:18" s="4" customFormat="1" ht="51.75" customHeight="1">
      <c r="A117" s="152" t="s">
        <v>210</v>
      </c>
      <c r="B117" s="84" t="s">
        <v>212</v>
      </c>
      <c r="C117" s="123"/>
      <c r="D117" s="123"/>
      <c r="E117" s="124"/>
      <c r="F117" s="125"/>
      <c r="G117" s="123"/>
      <c r="H117" s="123"/>
      <c r="I117" s="124"/>
      <c r="J117" s="123"/>
      <c r="K117" s="124"/>
      <c r="L117" s="123"/>
      <c r="M117" s="126"/>
      <c r="N117" s="143">
        <f>N118+N123</f>
        <v>5630.30304</v>
      </c>
      <c r="O117" s="143">
        <f>O118+O123</f>
        <v>2329.119</v>
      </c>
      <c r="P117" s="96">
        <f>P118+P123</f>
        <v>2310.206</v>
      </c>
      <c r="Q117" s="18"/>
      <c r="R117" s="18"/>
    </row>
    <row r="118" spans="1:18" s="4" customFormat="1" ht="46.5" customHeight="1">
      <c r="A118" s="120" t="s">
        <v>229</v>
      </c>
      <c r="B118" s="84" t="s">
        <v>227</v>
      </c>
      <c r="C118" s="29"/>
      <c r="D118" s="29"/>
      <c r="E118" s="51"/>
      <c r="F118" s="52"/>
      <c r="G118" s="29"/>
      <c r="H118" s="29"/>
      <c r="I118" s="51"/>
      <c r="J118" s="29"/>
      <c r="K118" s="51"/>
      <c r="L118" s="29"/>
      <c r="M118" s="53"/>
      <c r="N118" s="142">
        <f>N119</f>
        <v>0</v>
      </c>
      <c r="O118" s="142">
        <f>O119</f>
        <v>0</v>
      </c>
      <c r="P118" s="96">
        <f>P120+P122</f>
        <v>0</v>
      </c>
      <c r="Q118" s="18"/>
      <c r="R118" s="18"/>
    </row>
    <row r="119" spans="1:18" s="4" customFormat="1" ht="63.75" customHeight="1">
      <c r="A119" s="187" t="s">
        <v>230</v>
      </c>
      <c r="B119" s="107" t="s">
        <v>231</v>
      </c>
      <c r="C119" s="183"/>
      <c r="D119" s="183"/>
      <c r="E119" s="184"/>
      <c r="F119" s="185"/>
      <c r="G119" s="183"/>
      <c r="H119" s="183"/>
      <c r="I119" s="184"/>
      <c r="J119" s="183"/>
      <c r="K119" s="184"/>
      <c r="L119" s="183"/>
      <c r="M119" s="98"/>
      <c r="N119" s="186">
        <f>N120+N121+N122</f>
        <v>0</v>
      </c>
      <c r="O119" s="186">
        <f>O120+O121+O122</f>
        <v>0</v>
      </c>
      <c r="P119" s="85">
        <f>P120</f>
        <v>0</v>
      </c>
      <c r="Q119" s="18"/>
      <c r="R119" s="18"/>
    </row>
    <row r="120" spans="1:18" s="4" customFormat="1" ht="33.75" customHeight="1">
      <c r="A120" s="31" t="s">
        <v>211</v>
      </c>
      <c r="B120" s="107" t="s">
        <v>232</v>
      </c>
      <c r="C120" s="183"/>
      <c r="D120" s="183"/>
      <c r="E120" s="184"/>
      <c r="F120" s="185"/>
      <c r="G120" s="183"/>
      <c r="H120" s="183"/>
      <c r="I120" s="184"/>
      <c r="J120" s="183"/>
      <c r="K120" s="184"/>
      <c r="L120" s="183"/>
      <c r="M120" s="98"/>
      <c r="N120" s="186">
        <v>0</v>
      </c>
      <c r="O120" s="186">
        <v>0</v>
      </c>
      <c r="P120" s="85">
        <v>0</v>
      </c>
      <c r="Q120" s="18"/>
      <c r="R120" s="18"/>
    </row>
    <row r="121" spans="1:18" s="4" customFormat="1" ht="33.75" customHeight="1">
      <c r="A121" s="31" t="s">
        <v>233</v>
      </c>
      <c r="B121" s="107" t="s">
        <v>234</v>
      </c>
      <c r="C121" s="183"/>
      <c r="D121" s="183"/>
      <c r="E121" s="184"/>
      <c r="F121" s="185"/>
      <c r="G121" s="183"/>
      <c r="H121" s="183"/>
      <c r="I121" s="184"/>
      <c r="J121" s="183"/>
      <c r="K121" s="184"/>
      <c r="L121" s="183"/>
      <c r="M121" s="98"/>
      <c r="N121" s="186">
        <v>0</v>
      </c>
      <c r="O121" s="186">
        <v>0</v>
      </c>
      <c r="P121" s="85">
        <v>0</v>
      </c>
      <c r="Q121" s="18"/>
      <c r="R121" s="18"/>
    </row>
    <row r="122" spans="1:18" s="4" customFormat="1" ht="38.25" customHeight="1">
      <c r="A122" s="31" t="s">
        <v>194</v>
      </c>
      <c r="B122" s="107" t="s">
        <v>235</v>
      </c>
      <c r="C122" s="183"/>
      <c r="D122" s="183"/>
      <c r="E122" s="184"/>
      <c r="F122" s="185"/>
      <c r="G122" s="183"/>
      <c r="H122" s="183"/>
      <c r="I122" s="184"/>
      <c r="J122" s="183"/>
      <c r="K122" s="184"/>
      <c r="L122" s="183"/>
      <c r="M122" s="98"/>
      <c r="N122" s="186">
        <v>0</v>
      </c>
      <c r="O122" s="186">
        <v>0</v>
      </c>
      <c r="P122" s="85">
        <v>0</v>
      </c>
      <c r="Q122" s="18"/>
      <c r="R122" s="18"/>
    </row>
    <row r="123" spans="1:18" s="4" customFormat="1" ht="49.5" customHeight="1">
      <c r="A123" s="120" t="s">
        <v>247</v>
      </c>
      <c r="B123" s="122" t="s">
        <v>236</v>
      </c>
      <c r="C123" s="123"/>
      <c r="D123" s="123"/>
      <c r="E123" s="124"/>
      <c r="F123" s="125"/>
      <c r="G123" s="123"/>
      <c r="H123" s="123"/>
      <c r="I123" s="124"/>
      <c r="J123" s="123"/>
      <c r="K123" s="124"/>
      <c r="L123" s="123"/>
      <c r="M123" s="126"/>
      <c r="N123" s="143">
        <f>N124</f>
        <v>5630.30304</v>
      </c>
      <c r="O123" s="143">
        <f>O124</f>
        <v>2329.119</v>
      </c>
      <c r="P123" s="96">
        <f>P124</f>
        <v>2310.206</v>
      </c>
      <c r="Q123" s="18"/>
      <c r="R123" s="18"/>
    </row>
    <row r="124" spans="1:18" s="4" customFormat="1" ht="47.25" customHeight="1">
      <c r="A124" s="187" t="s">
        <v>193</v>
      </c>
      <c r="B124" s="107" t="s">
        <v>237</v>
      </c>
      <c r="C124" s="183"/>
      <c r="D124" s="183"/>
      <c r="E124" s="184"/>
      <c r="F124" s="185"/>
      <c r="G124" s="183"/>
      <c r="H124" s="183"/>
      <c r="I124" s="184"/>
      <c r="J124" s="183"/>
      <c r="K124" s="184"/>
      <c r="L124" s="183"/>
      <c r="M124" s="98"/>
      <c r="N124" s="186">
        <f>N125+N126+N127</f>
        <v>5630.30304</v>
      </c>
      <c r="O124" s="186">
        <f>O125+O126+O127</f>
        <v>2329.119</v>
      </c>
      <c r="P124" s="85">
        <f>P125+P126+P127</f>
        <v>2310.206</v>
      </c>
      <c r="Q124" s="18"/>
      <c r="R124" s="18"/>
    </row>
    <row r="125" spans="1:18" s="4" customFormat="1" ht="48.75" customHeight="1">
      <c r="A125" s="117" t="s">
        <v>228</v>
      </c>
      <c r="B125" s="95" t="s">
        <v>238</v>
      </c>
      <c r="C125" s="183"/>
      <c r="D125" s="183"/>
      <c r="E125" s="184"/>
      <c r="F125" s="185"/>
      <c r="G125" s="183"/>
      <c r="H125" s="183"/>
      <c r="I125" s="184"/>
      <c r="J125" s="183"/>
      <c r="K125" s="184"/>
      <c r="L125" s="183"/>
      <c r="M125" s="98"/>
      <c r="N125" s="186">
        <v>3000</v>
      </c>
      <c r="O125" s="186">
        <v>0</v>
      </c>
      <c r="P125" s="85">
        <v>0</v>
      </c>
      <c r="Q125" s="18"/>
      <c r="R125" s="18"/>
    </row>
    <row r="126" spans="1:18" s="4" customFormat="1" ht="66.75" customHeight="1">
      <c r="A126" s="79" t="s">
        <v>248</v>
      </c>
      <c r="B126" s="119" t="s">
        <v>239</v>
      </c>
      <c r="C126" s="183"/>
      <c r="D126" s="183"/>
      <c r="E126" s="184"/>
      <c r="F126" s="185"/>
      <c r="G126" s="183"/>
      <c r="H126" s="183"/>
      <c r="I126" s="184"/>
      <c r="J126" s="183"/>
      <c r="K126" s="184"/>
      <c r="L126" s="183"/>
      <c r="M126" s="98"/>
      <c r="N126" s="186">
        <v>30.30304</v>
      </c>
      <c r="O126" s="186">
        <v>0</v>
      </c>
      <c r="P126" s="130">
        <v>0</v>
      </c>
      <c r="Q126" s="18"/>
      <c r="R126" s="18"/>
    </row>
    <row r="127" spans="1:18" s="4" customFormat="1" ht="34.5" customHeight="1">
      <c r="A127" s="79" t="s">
        <v>260</v>
      </c>
      <c r="B127" s="133" t="s">
        <v>261</v>
      </c>
      <c r="C127" s="183"/>
      <c r="D127" s="183"/>
      <c r="E127" s="184"/>
      <c r="F127" s="185"/>
      <c r="G127" s="183"/>
      <c r="H127" s="183"/>
      <c r="I127" s="184"/>
      <c r="J127" s="183"/>
      <c r="K127" s="184"/>
      <c r="L127" s="183"/>
      <c r="M127" s="98"/>
      <c r="N127" s="186">
        <v>2600</v>
      </c>
      <c r="O127" s="186">
        <v>2329.119</v>
      </c>
      <c r="P127" s="130">
        <v>2310.206</v>
      </c>
      <c r="Q127" s="18"/>
      <c r="R127" s="18"/>
    </row>
    <row r="128" spans="1:18" s="4" customFormat="1" ht="75.75" customHeight="1">
      <c r="A128" s="118" t="s">
        <v>41</v>
      </c>
      <c r="B128" s="101" t="s">
        <v>165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5"/>
      <c r="N128" s="144">
        <f>N129</f>
        <v>15972</v>
      </c>
      <c r="O128" s="144">
        <f>O129</f>
        <v>15962</v>
      </c>
      <c r="P128" s="116">
        <f>P129</f>
        <v>15962</v>
      </c>
      <c r="Q128" s="18"/>
      <c r="R128" s="18"/>
    </row>
    <row r="129" spans="1:18" s="4" customFormat="1" ht="19.5" customHeight="1">
      <c r="A129" s="86" t="s">
        <v>166</v>
      </c>
      <c r="B129" s="87" t="s">
        <v>167</v>
      </c>
      <c r="C129" s="29"/>
      <c r="D129" s="29"/>
      <c r="E129" s="51"/>
      <c r="F129" s="52"/>
      <c r="G129" s="29"/>
      <c r="H129" s="29"/>
      <c r="I129" s="51"/>
      <c r="J129" s="29"/>
      <c r="K129" s="51"/>
      <c r="L129" s="29"/>
      <c r="M129" s="53"/>
      <c r="N129" s="142">
        <f>N130+N131+N132+N133+N134+N135+N136+N138</f>
        <v>15972</v>
      </c>
      <c r="O129" s="142">
        <f>O130+O131+O132+O133+O134+O135+O136+O138</f>
        <v>15962</v>
      </c>
      <c r="P129" s="96">
        <f>P130+P131+P132+P133+P134+P135+P136+P138</f>
        <v>15962</v>
      </c>
      <c r="Q129" s="18"/>
      <c r="R129" s="18"/>
    </row>
    <row r="130" spans="1:18" s="3" customFormat="1" ht="18" customHeight="1">
      <c r="A130" s="88" t="s">
        <v>43</v>
      </c>
      <c r="B130" s="89" t="s">
        <v>168</v>
      </c>
      <c r="C130" s="22"/>
      <c r="D130" s="22"/>
      <c r="E130" s="23"/>
      <c r="F130" s="24"/>
      <c r="G130" s="22"/>
      <c r="H130" s="22"/>
      <c r="I130" s="23"/>
      <c r="J130" s="22"/>
      <c r="K130" s="23"/>
      <c r="L130" s="22"/>
      <c r="M130" s="27"/>
      <c r="N130" s="145">
        <v>2053.584</v>
      </c>
      <c r="O130" s="145">
        <v>2053.584</v>
      </c>
      <c r="P130" s="59">
        <v>2053.584</v>
      </c>
      <c r="Q130" s="14"/>
      <c r="R130" s="14"/>
    </row>
    <row r="131" spans="1:18" s="8" customFormat="1" ht="31.5" customHeight="1">
      <c r="A131" s="90" t="s">
        <v>44</v>
      </c>
      <c r="B131" s="91" t="s">
        <v>169</v>
      </c>
      <c r="C131" s="25"/>
      <c r="D131" s="25"/>
      <c r="E131" s="54"/>
      <c r="F131" s="25"/>
      <c r="G131" s="25"/>
      <c r="H131" s="25"/>
      <c r="I131" s="54"/>
      <c r="J131" s="25"/>
      <c r="K131" s="54"/>
      <c r="L131" s="25"/>
      <c r="M131" s="27"/>
      <c r="N131" s="145">
        <v>1192</v>
      </c>
      <c r="O131" s="145">
        <v>1192</v>
      </c>
      <c r="P131" s="60">
        <v>1192</v>
      </c>
      <c r="Q131" s="21"/>
      <c r="R131" s="21"/>
    </row>
    <row r="132" spans="1:18" s="8" customFormat="1" ht="33" customHeight="1">
      <c r="A132" s="71" t="s">
        <v>17</v>
      </c>
      <c r="B132" s="91" t="s">
        <v>170</v>
      </c>
      <c r="C132" s="25"/>
      <c r="D132" s="25"/>
      <c r="E132" s="54"/>
      <c r="F132" s="25"/>
      <c r="G132" s="25"/>
      <c r="H132" s="25"/>
      <c r="I132" s="54"/>
      <c r="J132" s="25"/>
      <c r="K132" s="54"/>
      <c r="L132" s="25"/>
      <c r="M132" s="27"/>
      <c r="N132" s="145">
        <v>3041.416</v>
      </c>
      <c r="O132" s="145">
        <v>3041.416</v>
      </c>
      <c r="P132" s="60">
        <v>3041.416</v>
      </c>
      <c r="Q132" s="21"/>
      <c r="R132" s="21"/>
    </row>
    <row r="133" spans="1:18" s="8" customFormat="1" ht="19.5" customHeight="1">
      <c r="A133" s="92" t="s">
        <v>26</v>
      </c>
      <c r="B133" s="91" t="s">
        <v>171</v>
      </c>
      <c r="C133" s="25"/>
      <c r="D133" s="25"/>
      <c r="E133" s="54"/>
      <c r="F133" s="25"/>
      <c r="G133" s="25"/>
      <c r="H133" s="25"/>
      <c r="I133" s="54"/>
      <c r="J133" s="25"/>
      <c r="K133" s="54"/>
      <c r="L133" s="25"/>
      <c r="M133" s="27"/>
      <c r="N133" s="145">
        <v>250</v>
      </c>
      <c r="O133" s="145">
        <v>250</v>
      </c>
      <c r="P133" s="60">
        <v>250</v>
      </c>
      <c r="Q133" s="21"/>
      <c r="R133" s="21"/>
    </row>
    <row r="134" spans="1:18" s="8" customFormat="1" ht="21" customHeight="1">
      <c r="A134" s="92" t="s">
        <v>27</v>
      </c>
      <c r="B134" s="91" t="s">
        <v>172</v>
      </c>
      <c r="C134" s="25"/>
      <c r="D134" s="25"/>
      <c r="E134" s="54"/>
      <c r="F134" s="25"/>
      <c r="G134" s="25"/>
      <c r="H134" s="25"/>
      <c r="I134" s="54"/>
      <c r="J134" s="25"/>
      <c r="K134" s="54"/>
      <c r="L134" s="25"/>
      <c r="M134" s="27"/>
      <c r="N134" s="145">
        <v>10</v>
      </c>
      <c r="O134" s="145">
        <v>0</v>
      </c>
      <c r="P134" s="60">
        <v>0</v>
      </c>
      <c r="Q134" s="21"/>
      <c r="R134" s="21"/>
    </row>
    <row r="135" spans="1:18" s="8" customFormat="1" ht="52.5" customHeight="1">
      <c r="A135" s="92" t="s">
        <v>208</v>
      </c>
      <c r="B135" s="91" t="s">
        <v>209</v>
      </c>
      <c r="C135" s="25"/>
      <c r="D135" s="25"/>
      <c r="E135" s="54"/>
      <c r="F135" s="25"/>
      <c r="G135" s="25"/>
      <c r="H135" s="25"/>
      <c r="I135" s="54"/>
      <c r="J135" s="25"/>
      <c r="K135" s="54"/>
      <c r="L135" s="25"/>
      <c r="M135" s="27"/>
      <c r="N135" s="145">
        <v>25</v>
      </c>
      <c r="O135" s="145">
        <v>25</v>
      </c>
      <c r="P135" s="60">
        <v>25</v>
      </c>
      <c r="Q135" s="21"/>
      <c r="R135" s="21"/>
    </row>
    <row r="136" spans="1:18" s="8" customFormat="1" ht="36.75" customHeight="1">
      <c r="A136" s="92" t="s">
        <v>173</v>
      </c>
      <c r="B136" s="91" t="s">
        <v>174</v>
      </c>
      <c r="C136" s="25"/>
      <c r="D136" s="25"/>
      <c r="E136" s="54"/>
      <c r="F136" s="25"/>
      <c r="G136" s="25"/>
      <c r="H136" s="25"/>
      <c r="I136" s="54"/>
      <c r="J136" s="25"/>
      <c r="K136" s="54"/>
      <c r="L136" s="25"/>
      <c r="M136" s="27"/>
      <c r="N136" s="145">
        <v>100</v>
      </c>
      <c r="O136" s="145">
        <v>100</v>
      </c>
      <c r="P136" s="60">
        <v>100</v>
      </c>
      <c r="Q136" s="21"/>
      <c r="R136" s="21"/>
    </row>
    <row r="137" spans="1:18" s="4" customFormat="1" ht="54.75" customHeight="1" hidden="1" outlineLevel="5">
      <c r="A137" s="31" t="s">
        <v>28</v>
      </c>
      <c r="B137" s="49" t="s">
        <v>14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50"/>
      <c r="N137" s="140"/>
      <c r="O137" s="140"/>
      <c r="P137" s="30">
        <f>P138</f>
        <v>9300</v>
      </c>
      <c r="Q137" s="18"/>
      <c r="R137" s="17"/>
    </row>
    <row r="138" spans="1:18" s="4" customFormat="1" ht="36.75" customHeight="1" collapsed="1">
      <c r="A138" s="94" t="s">
        <v>175</v>
      </c>
      <c r="B138" s="95" t="s">
        <v>176</v>
      </c>
      <c r="C138" s="40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135">
        <v>9300</v>
      </c>
      <c r="O138" s="135">
        <v>9300</v>
      </c>
      <c r="P138" s="45">
        <v>9300</v>
      </c>
      <c r="Q138" s="15"/>
      <c r="R138" s="15"/>
    </row>
    <row r="139" spans="1:22" ht="15">
      <c r="A139" s="56" t="s">
        <v>12</v>
      </c>
      <c r="B139" s="97"/>
      <c r="C139" s="9"/>
      <c r="D139" s="9"/>
      <c r="E139" s="9"/>
      <c r="F139" s="57"/>
      <c r="G139" s="9"/>
      <c r="H139" s="9"/>
      <c r="I139" s="9"/>
      <c r="J139" s="9"/>
      <c r="K139" s="9"/>
      <c r="L139" s="9"/>
      <c r="M139" s="9"/>
      <c r="N139" s="189">
        <f>N13+N17+N24+N49+N62+N69+N79+N97+N101+N106+N110+N113+N117+N128</f>
        <v>60632.61564</v>
      </c>
      <c r="O139" s="189">
        <f>O13+O17+O24+O49+O62+O69+O79+O97+O101+O106+O110+O113+O117+O128</f>
        <v>48636.5188</v>
      </c>
      <c r="P139" s="188">
        <f>P13+P17+P24+P49+P62+P69+P79+P97+P101+P106+P110+P113+P117+P128</f>
        <v>50015.1388</v>
      </c>
      <c r="V139" t="s">
        <v>45</v>
      </c>
    </row>
    <row r="140" ht="14.25">
      <c r="A140" s="9"/>
    </row>
    <row r="150" ht="12.75">
      <c r="B150" t="s">
        <v>42</v>
      </c>
    </row>
  </sheetData>
  <sheetProtection/>
  <mergeCells count="7">
    <mergeCell ref="A8:R8"/>
    <mergeCell ref="O1:V1"/>
    <mergeCell ref="O2:P2"/>
    <mergeCell ref="O3:P3"/>
    <mergeCell ref="O5:P5"/>
    <mergeCell ref="O6:P6"/>
    <mergeCell ref="O7:P7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Пользователь Windows</cp:lastModifiedBy>
  <cp:lastPrinted>2021-10-15T03:27:44Z</cp:lastPrinted>
  <dcterms:created xsi:type="dcterms:W3CDTF">2002-10-08T15:02:13Z</dcterms:created>
  <dcterms:modified xsi:type="dcterms:W3CDTF">2022-03-21T00:23:52Z</dcterms:modified>
  <cp:category/>
  <cp:version/>
  <cp:contentType/>
  <cp:contentStatus/>
</cp:coreProperties>
</file>