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90" tabRatio="912" firstSheet="1" activeTab="1"/>
  </bookViews>
  <sheets>
    <sheet name="дох. за 2011г" sheetId="1" r:id="rId1"/>
    <sheet name="дох. за 2015г.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D4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<sst xmlns="http://schemas.openxmlformats.org/spreadsheetml/2006/main" count="280" uniqueCount="192">
  <si>
    <t>Налог на доходы физических лиц</t>
  </si>
  <si>
    <t>ШТРАФНЫЕ САНКЦИИ, ВОЗМЕЩЕНИЕ УЩЕРБА</t>
  </si>
  <si>
    <t>ВСЕГО ДОХОДОВ</t>
  </si>
  <si>
    <t>Плата за негативное  воздействие на окружающую среду</t>
  </si>
  <si>
    <t xml:space="preserve"> ДОХОДЫ</t>
  </si>
  <si>
    <t xml:space="preserve">НАЛОГИ НА ПРИБЫЛЬ, ДОХОДЫ                                                        </t>
  </si>
  <si>
    <t>ГОСУДАРСТВЕННАЯ  ПОШЛИНА</t>
  </si>
  <si>
    <t>ПЛАТЕЖИ ПРИ ПОЛЬЗОВАНИИ ПРИРОДНЫМИ РЕСУРСАМИ</t>
  </si>
  <si>
    <t>ПРОЧИЕ НЕНАЛОГОВЫЕ ДОХОДЫ</t>
  </si>
  <si>
    <t>ИТОГО ДОХОДОВ</t>
  </si>
  <si>
    <t>БЕЗВОЗМЕЗДНЫЕ ПОСТУПЛЕНИЯ</t>
  </si>
  <si>
    <t xml:space="preserve">БЕЗВОЗМЕЗДНЫЕ ПОСТУПЛЕНИЯ ОТ ДРУГИХ  БЮДЖЕТОВ БЮДЖЕТНОЙ СИСТЕМЫ РФ </t>
  </si>
  <si>
    <t>Денежные взыскания (штрафы) за нарушение законодательства о налогах и сборах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</si>
  <si>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</si>
  <si>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Денежные взыскания штрафы) за административные правонарушения в области налогов и сборов, предусмотренные Кодексом РФ об административных правонарушениях.</t>
  </si>
  <si>
    <t>ДОХОДЫ ОТ ОКАЗАНИЯ  ПЛАТНЫХ УСЛУГ И КОМПЕНСАЦИИ ЗАТРАТ ГОСУДАРСТВА</t>
  </si>
  <si>
    <t>Государственная пошлина за распространение наружной рекламы</t>
  </si>
  <si>
    <t>Денежные взыскания (штрафы) за административные правонарушения в области дорожного движения.</t>
  </si>
  <si>
    <t>Государственная пошлина по делам, рассматриваемым в судах общей юрисдикции, мировыми судьями(за исключением  государственной пошлины по делам, рассматриваемым Верховным Судом РФ)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</si>
  <si>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</si>
  <si>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муниципальных районов.</t>
  </si>
  <si>
    <t>Прочие доходы от оказания платных услуг получателями средств  бюджетов муниципальных районов  и компенсации затрат бюджетов муниципальных районов.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</si>
  <si>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</si>
  <si>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 поступления от использования имущества, находящегося в собственности    муниципальных районов</t>
  </si>
  <si>
    <t>Арендная плата за земли, находящиеся в государственной  собственности до разграничения государственной собственности на землю,поступления от продажи права на заключение договоров аренды указанных земельных участков.</t>
  </si>
  <si>
    <t>Государственная пошлина за государственную регистрацию транспортных средств и иные  юридически значимые  действия, связанные с изменениями и выдачей документов на транспортные средства, выдачей регистрационных знаков.</t>
  </si>
  <si>
    <t>Арендная плата и поступления от продажи права на заключение договоров аренды за земли, предназначенные  для целей жилищного строительства, до разграничения государственной собственности на землю, и расположенные в границах поселений. .</t>
  </si>
  <si>
    <t>к решению МК</t>
  </si>
  <si>
    <t>Смоляниновского городского поселения</t>
  </si>
  <si>
    <t>НАЛОГИ НА ИМУЩЕСТВО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</si>
  <si>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</si>
  <si>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</si>
  <si>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</si>
  <si>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% исполнения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</si>
  <si>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</si>
  <si>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 бюджетов поселений  и компенсации затрат бюджетов поселений.</t>
  </si>
  <si>
    <t>Субвенции на осуществление первичного воинского учета на территории, где отсутствуют военные комиссариаты</t>
  </si>
  <si>
    <t>Отклонение ( + ; - )</t>
  </si>
  <si>
    <t>тыс.руб.</t>
  </si>
  <si>
    <t>0,00</t>
  </si>
  <si>
    <t xml:space="preserve">Приложение № </t>
  </si>
  <si>
    <t xml:space="preserve">Назначено </t>
  </si>
  <si>
    <t xml:space="preserve">ОТЧЕТ ОБ ИСПОЛНЕНИИ  ДОХОДОВ БЮДЖЕТА СМОЛЯНИНОВСКОГО ГОРОДСКОГО ПОСЕЛЕНИЯ </t>
  </si>
  <si>
    <t xml:space="preserve">Наименование 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</si>
  <si>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</si>
  <si>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</si>
  <si>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</si>
  <si>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</si>
  <si>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на осуществление выравнивания бюджетной обеспеченности поселений, входящих в состав муниципальных районов Приморского края</t>
  </si>
  <si>
    <t xml:space="preserve">Исполнено     </t>
  </si>
  <si>
    <r>
      <t>НАЛОГОВЫЕ ДОХОДЫ</t>
    </r>
    <r>
      <rPr>
        <sz val="12"/>
        <rFont val="Times New Roman"/>
        <family val="1"/>
      </rPr>
      <t xml:space="preserve">                                                        </t>
    </r>
  </si>
  <si>
    <t>87</t>
  </si>
  <si>
    <t>25,00</t>
  </si>
  <si>
    <t>10,00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</si>
  <si>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казенных).</t>
  </si>
  <si>
    <t>НЕНАЛОГОВЫЕ ДОХОДЫ</t>
  </si>
  <si>
    <t>109</t>
  </si>
  <si>
    <t>Исполнитель  М.В. Дмитриева</t>
  </si>
  <si>
    <t>69</t>
  </si>
  <si>
    <t>100</t>
  </si>
  <si>
    <t>120,00</t>
  </si>
  <si>
    <t>Субсидии бюджетов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хозяйства.</t>
  </si>
  <si>
    <t>Субсидии бюджетов поселений на обеспечение мероприятий по капитальному ремонту многоквартирных домов за счет средств бюджетов.</t>
  </si>
  <si>
    <t>Средства,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</si>
  <si>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110</t>
  </si>
  <si>
    <t>94</t>
  </si>
  <si>
    <t>0</t>
  </si>
  <si>
    <t>92</t>
  </si>
  <si>
    <t>23,00</t>
  </si>
  <si>
    <t>17,07</t>
  </si>
  <si>
    <t xml:space="preserve"> 0,00</t>
  </si>
  <si>
    <t>+23,00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</si>
  <si>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указано</t>
  </si>
  <si>
    <t>Прочии субсидии бюджетам поселений</t>
  </si>
  <si>
    <t>24245,99474</t>
  </si>
  <si>
    <t>Субвенции бюджетам поселений на осуществлениие полномочий по подготовке проведения статистических переписей</t>
  </si>
  <si>
    <t>65,0</t>
  </si>
  <si>
    <t>65,00</t>
  </si>
  <si>
    <t>12048,04</t>
  </si>
  <si>
    <t>810,00</t>
  </si>
  <si>
    <t>820,00</t>
  </si>
  <si>
    <t>85,00</t>
  </si>
  <si>
    <t>12953,04</t>
  </si>
  <si>
    <t>725,00</t>
  </si>
  <si>
    <t>500,00</t>
  </si>
  <si>
    <t>80,00</t>
  </si>
  <si>
    <t>13678,04</t>
  </si>
  <si>
    <t>33716,93474</t>
  </si>
  <si>
    <t>260,66</t>
  </si>
  <si>
    <t>4485,84</t>
  </si>
  <si>
    <t>1082,389</t>
  </si>
  <si>
    <t>47394,97374</t>
  </si>
  <si>
    <t>1345,75</t>
  </si>
  <si>
    <t>24130,51074</t>
  </si>
  <si>
    <t>за  2011 год</t>
  </si>
  <si>
    <t>-2,85</t>
  </si>
  <si>
    <t>1194,24</t>
  </si>
  <si>
    <t>1191,39</t>
  </si>
  <si>
    <t>60,65</t>
  </si>
  <si>
    <t>462,69</t>
  </si>
  <si>
    <t>62,05</t>
  </si>
  <si>
    <t>102,45</t>
  </si>
  <si>
    <t>667,26</t>
  </si>
  <si>
    <t>13135,30</t>
  </si>
  <si>
    <t>14387,34</t>
  </si>
  <si>
    <t>15054,60</t>
  </si>
  <si>
    <t>2463,75</t>
  </si>
  <si>
    <t>29348,05974</t>
  </si>
  <si>
    <t>44402,65920</t>
  </si>
  <si>
    <t>+1434,3</t>
  </si>
  <si>
    <t>111</t>
  </si>
  <si>
    <t>+1087,26</t>
  </si>
  <si>
    <t>+371,39</t>
  </si>
  <si>
    <t>145</t>
  </si>
  <si>
    <t>-12,85</t>
  </si>
  <si>
    <t>-0,3</t>
  </si>
  <si>
    <t>+384,24</t>
  </si>
  <si>
    <t>147</t>
  </si>
  <si>
    <t>-24,35</t>
  </si>
  <si>
    <t>71,4</t>
  </si>
  <si>
    <t>-57,74</t>
  </si>
  <si>
    <t>-37,31</t>
  </si>
  <si>
    <t>93</t>
  </si>
  <si>
    <t>-7,93</t>
  </si>
  <si>
    <t>68</t>
  </si>
  <si>
    <t>-57,95</t>
  </si>
  <si>
    <t>52</t>
  </si>
  <si>
    <t>+22,45</t>
  </si>
  <si>
    <t>128</t>
  </si>
  <si>
    <t>+1376,56</t>
  </si>
  <si>
    <t>-4368,875</t>
  </si>
  <si>
    <t>-1113,3</t>
  </si>
  <si>
    <t>3577,05</t>
  </si>
  <si>
    <t>-3140,09</t>
  </si>
  <si>
    <t>30</t>
  </si>
  <si>
    <t>-115,484</t>
  </si>
  <si>
    <t>99,5</t>
  </si>
  <si>
    <t>-2992,31454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</si>
  <si>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</si>
  <si>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доходы от компенсации затрат бюджетов поселений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</si>
  <si>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указаному имуществу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</si>
  <si>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</si>
  <si>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</si>
  <si>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</si>
  <si>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r>
      <t>НАЛОГОВЫЕ ДОХОДЫ</t>
    </r>
    <r>
      <rPr>
        <sz val="16"/>
        <rFont val="Times New Roman"/>
        <family val="1"/>
      </rPr>
      <t xml:space="preserve">                                                        </t>
    </r>
  </si>
  <si>
    <t>18210503010011000110</t>
  </si>
  <si>
    <t>18210503010012000110</t>
  </si>
  <si>
    <t>за 2015 год</t>
  </si>
  <si>
    <t>77911105013130000120</t>
  </si>
  <si>
    <t>99211651040020000140</t>
  </si>
  <si>
    <t>77911406013130000430</t>
  </si>
  <si>
    <t xml:space="preserve">Дотации бюджетам городских поселений на выравнивание бюджетной обеспеченности  </t>
  </si>
  <si>
    <t>Межбюджетные трансферты на обеспечение мероприятий по переселению граждан из аварийного жилищного фонда с учетом необходимости развития жилищного строительства за счет средств бюджетов</t>
  </si>
  <si>
    <t>Субсидии бюджетам муниципальных образований на капитальный ремонт и ремонт автомобильных дорог общего пользования населенных пунктов</t>
  </si>
  <si>
    <t xml:space="preserve">Межбюджетные трансферты, передаваемые бюджетам городских поселений из бюджетов муниципальных районов еа осуществление части полномочий по решению вопросов местного значения в соответствии с заключенными соглашениями  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</si>
  <si>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</si>
  <si>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</si>
  <si>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Код бюджетной классификации Российской Федерации</t>
  </si>
  <si>
    <t>1 01 00000 00 0000 000</t>
  </si>
  <si>
    <t>1 01 02000 01 0000 110</t>
  </si>
  <si>
    <t>1 03 00000 00 0000 000</t>
  </si>
  <si>
    <t>1 03 02000 01 0000 110</t>
  </si>
  <si>
    <t>1 06 00000 00 0000 000</t>
  </si>
  <si>
    <t>1 06 01000 13 0000 110</t>
  </si>
  <si>
    <t>1 06 06000 13 0000 110</t>
  </si>
  <si>
    <t>1 11 00000 00 0000 000</t>
  </si>
  <si>
    <t>1 11 05013 13 0000 120</t>
  </si>
  <si>
    <t>1 11 09045 13 0000 120</t>
  </si>
  <si>
    <t>1 13 00000 00 0000 000</t>
  </si>
  <si>
    <t>1 13 02995 13 0000 130</t>
  </si>
  <si>
    <t>1 14 00000 00 0000 000</t>
  </si>
  <si>
    <t>1 14 06013 13 0000 430</t>
  </si>
  <si>
    <t>1 08 00000 00 0000 000</t>
  </si>
  <si>
    <t>1 08 04020 01 1000 110</t>
  </si>
  <si>
    <t>10503010011000110</t>
  </si>
  <si>
    <t>1 17 00000 00 0000 000</t>
  </si>
  <si>
    <t>1 17 05050 13 0000 180</t>
  </si>
  <si>
    <t>1 14 02053 13 0000 410</t>
  </si>
  <si>
    <t>2 00 00000 00 0000 000</t>
  </si>
  <si>
    <t>2 02 00000 00 0000 000</t>
  </si>
  <si>
    <t>2 02 01001 13 0000 151</t>
  </si>
  <si>
    <t>Межбюджетные трансферты на обеспечение мероприятий по переселению граждан из аварийного жилищного фонда с учетом необходимости развития  жилищного строительства за счет средств, поступивших от ГК Фонд содействия реформированию жилищно-коммунального хозяйства</t>
  </si>
  <si>
    <t>2 02 02089 13 0002 151</t>
  </si>
  <si>
    <t>2 02 02999  13 0000 151</t>
  </si>
  <si>
    <t>2 02 03015 13 0000 151</t>
  </si>
  <si>
    <t>2 02 02088 13 0002 151</t>
  </si>
  <si>
    <t>10503010012000110</t>
  </si>
  <si>
    <t>2 18 05030 13 0000 180</t>
  </si>
  <si>
    <t>Доходы бюджетов городских поселений от возврата иными организациями остатков субсидий прошлых лет</t>
  </si>
  <si>
    <t>2 19 05000 13 0000 151</t>
  </si>
  <si>
    <t>1 16  33050 13 0000 140</t>
  </si>
  <si>
    <t>2 02 04014 13 0000151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</si>
</sst>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%"/>
    <numFmt numFmtId="166" formatCode="0.00000"/>
    <numFmt numFmtId="167" formatCode="#,##0.00000_р_."/>
    <numFmt numFmtId="168" formatCode="#,##0.000_р_."/>
    <numFmt numFmtId="169" formatCode="#,##0.00000"/>
    <numFmt numFmtId="170" formatCode="#,##0.00_р_."/>
    <numFmt numFmtId="171" formatCode="00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49" fontId="4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right" vertical="justify" wrapText="1"/>
    </xf>
    <xf numFmtId="49" fontId="4" fillId="0" borderId="10" xfId="0" applyNumberFormat="1" applyFont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right" wrapText="1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justify" wrapText="1"/>
    </xf>
    <xf numFmtId="0" fontId="5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49" fontId="5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11" fontId="4" fillId="0" borderId="10" xfId="0" applyNumberFormat="1" applyFont="1" applyBorder="1" applyAlignment="1">
      <alignment horizontal="justify" vertical="top" wrapText="1"/>
    </xf>
    <xf numFmtId="49" fontId="53" fillId="0" borderId="10" xfId="0" applyNumberFormat="1" applyFont="1" applyBorder="1" applyAlignment="1">
      <alignment horizontal="right" vertical="top" wrapText="1"/>
    </xf>
    <xf numFmtId="49" fontId="54" fillId="0" borderId="10" xfId="0" applyNumberFormat="1" applyFont="1" applyBorder="1" applyAlignment="1">
      <alignment horizontal="right" vertical="top" wrapText="1"/>
    </xf>
    <xf numFmtId="49" fontId="54" fillId="0" borderId="10" xfId="0" applyNumberFormat="1" applyFont="1" applyBorder="1" applyAlignment="1">
      <alignment horizontal="right" wrapText="1"/>
    </xf>
    <xf numFmtId="49" fontId="55" fillId="0" borderId="10" xfId="0" applyNumberFormat="1" applyFont="1" applyBorder="1" applyAlignment="1">
      <alignment horizontal="right" vertical="top" wrapText="1"/>
    </xf>
    <xf numFmtId="49" fontId="54" fillId="0" borderId="10" xfId="0" applyNumberFormat="1" applyFont="1" applyFill="1" applyBorder="1" applyAlignment="1">
      <alignment horizontal="right" wrapText="1"/>
    </xf>
    <xf numFmtId="49" fontId="55" fillId="0" borderId="10" xfId="0" applyNumberFormat="1" applyFont="1" applyBorder="1" applyAlignment="1">
      <alignment horizontal="right" wrapText="1"/>
    </xf>
    <xf numFmtId="49" fontId="54" fillId="0" borderId="10" xfId="0" applyNumberFormat="1" applyFont="1" applyFill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justify" vertical="top" wrapText="1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left" wrapText="1"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right" wrapText="1"/>
    </xf>
    <xf numFmtId="49" fontId="12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justify" wrapText="1"/>
    </xf>
    <xf numFmtId="49" fontId="10" fillId="0" borderId="10" xfId="0" applyNumberFormat="1" applyFont="1" applyBorder="1" applyAlignment="1">
      <alignment horizontal="justify" vertical="top" wrapText="1"/>
    </xf>
    <xf numFmtId="0" fontId="10" fillId="0" borderId="10" xfId="0" applyNumberFormat="1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right" wrapText="1"/>
    </xf>
    <xf numFmtId="0" fontId="10" fillId="0" borderId="10" xfId="0" applyNumberFormat="1" applyFont="1" applyBorder="1" applyAlignment="1">
      <alignment horizontal="right" wrapText="1"/>
    </xf>
    <xf numFmtId="2" fontId="10" fillId="0" borderId="10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49" fontId="10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/>
    </xf>
    <xf numFmtId="49" fontId="10" fillId="0" borderId="10" xfId="0" applyNumberFormat="1" applyFont="1" applyBorder="1" applyAlignment="1">
      <alignment horizontal="justify" wrapText="1"/>
    </xf>
    <xf numFmtId="0" fontId="12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left" wrapText="1"/>
    </xf>
    <xf numFmtId="0" fontId="12" fillId="0" borderId="11" xfId="0" applyFont="1" applyFill="1" applyBorder="1" applyAlignment="1">
      <alignment horizontal="center" vertical="center" wrapText="1"/>
    </xf>
    <xf numFmtId="166" fontId="12" fillId="0" borderId="10" xfId="0" applyNumberFormat="1" applyFont="1" applyBorder="1" applyAlignment="1">
      <alignment horizontal="right" wrapText="1"/>
    </xf>
    <xf numFmtId="49" fontId="12" fillId="0" borderId="10" xfId="0" applyNumberFormat="1" applyFont="1" applyBorder="1" applyAlignment="1">
      <alignment horizontal="right" wrapText="1"/>
    </xf>
    <xf numFmtId="0" fontId="10" fillId="0" borderId="10" xfId="0" applyFont="1" applyFill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10" fontId="10" fillId="0" borderId="10" xfId="0" applyNumberFormat="1" applyFont="1" applyBorder="1" applyAlignment="1">
      <alignment horizontal="right" wrapText="1"/>
    </xf>
    <xf numFmtId="10" fontId="12" fillId="0" borderId="10" xfId="0" applyNumberFormat="1" applyFont="1" applyBorder="1" applyAlignment="1">
      <alignment horizontal="right" wrapText="1"/>
    </xf>
    <xf numFmtId="166" fontId="10" fillId="0" borderId="10" xfId="0" applyNumberFormat="1" applyFont="1" applyBorder="1" applyAlignment="1">
      <alignment horizontal="right" wrapText="1"/>
    </xf>
    <xf numFmtId="166" fontId="12" fillId="33" borderId="10" xfId="0" applyNumberFormat="1" applyFont="1" applyFill="1" applyBorder="1" applyAlignment="1">
      <alignment horizontal="right" wrapText="1"/>
    </xf>
    <xf numFmtId="166" fontId="10" fillId="33" borderId="10" xfId="0" applyNumberFormat="1" applyFont="1" applyFill="1" applyBorder="1" applyAlignment="1">
      <alignment horizontal="right" wrapText="1"/>
    </xf>
    <xf numFmtId="2" fontId="12" fillId="0" borderId="10" xfId="0" applyNumberFormat="1" applyFont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horizontal="right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0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NumberFormat="1" applyFont="1" applyAlignment="1">
      <alignment horizontal="left" vertical="top" wrapText="1"/>
    </xf>
    <xf numFmtId="0" fontId="11" fillId="0" borderId="0" xfId="0" applyNumberFormat="1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7.421875" style="0" customWidth="1"/>
    <col min="2" max="2" width="16.28125" style="0" customWidth="1"/>
    <col min="3" max="3" width="15.7109375" style="0" customWidth="1"/>
    <col min="4" max="4" width="17.421875" style="0" customWidth="1"/>
    <col min="5" max="5" width="14.28125" style="0" customWidth="1"/>
  </cols>
  <sheetData>
    <row r="1" spans="1:5" ht="15.75">
      <c r="A1" s="2"/>
      <c r="B1" s="9" t="s">
        <v>40</v>
      </c>
      <c r="C1" s="16"/>
      <c r="D1" s="16"/>
      <c r="E1" s="22"/>
    </row>
    <row r="2" spans="1:5" ht="15.75">
      <c r="A2" s="3"/>
      <c r="B2" s="9" t="s">
        <v>27</v>
      </c>
      <c r="C2" s="16"/>
      <c r="D2" s="16"/>
      <c r="E2" s="22"/>
    </row>
    <row r="3" spans="1:5" ht="15.75">
      <c r="A3" s="3"/>
      <c r="B3" s="9" t="s">
        <v>28</v>
      </c>
      <c r="C3" s="16"/>
      <c r="D3" s="16"/>
      <c r="E3" s="22"/>
    </row>
    <row r="4" spans="1:5" ht="15.75">
      <c r="A4" s="2"/>
      <c r="B4" s="9"/>
      <c r="C4" s="16"/>
      <c r="D4" s="16"/>
      <c r="E4" s="22"/>
    </row>
    <row r="5" spans="1:5" ht="15.75">
      <c r="A5" s="2"/>
      <c r="B5" s="9"/>
      <c r="C5" s="16"/>
      <c r="D5" s="16"/>
      <c r="E5" s="22"/>
    </row>
    <row r="6" spans="1:5" ht="15.75">
      <c r="A6" s="25" t="s">
        <v>42</v>
      </c>
      <c r="B6" s="24"/>
      <c r="C6" s="24"/>
      <c r="D6" s="24"/>
      <c r="E6" s="25"/>
    </row>
    <row r="7" spans="1:5" ht="15.75">
      <c r="A7" s="85" t="s">
        <v>94</v>
      </c>
      <c r="B7" s="85"/>
      <c r="C7" s="85"/>
      <c r="D7" s="85"/>
      <c r="E7" s="85"/>
    </row>
    <row r="8" spans="1:5" ht="15.75">
      <c r="A8" s="86"/>
      <c r="B8" s="86"/>
      <c r="C8" s="16"/>
      <c r="D8" s="16"/>
      <c r="E8" s="27" t="s">
        <v>38</v>
      </c>
    </row>
    <row r="9" spans="1:5" s="28" customFormat="1" ht="31.5">
      <c r="A9" s="4" t="s">
        <v>43</v>
      </c>
      <c r="B9" s="18" t="s">
        <v>41</v>
      </c>
      <c r="C9" s="18" t="s">
        <v>49</v>
      </c>
      <c r="D9" s="18" t="s">
        <v>37</v>
      </c>
      <c r="E9" s="32" t="s">
        <v>33</v>
      </c>
    </row>
    <row r="10" spans="1:5" s="28" customFormat="1" ht="15.75">
      <c r="A10" s="5" t="s">
        <v>4</v>
      </c>
      <c r="B10" s="10"/>
      <c r="C10" s="12"/>
      <c r="D10" s="12"/>
      <c r="E10" s="14"/>
    </row>
    <row r="11" spans="1:5" s="28" customFormat="1" ht="15.75">
      <c r="A11" s="26" t="s">
        <v>50</v>
      </c>
      <c r="B11" s="30" t="s">
        <v>82</v>
      </c>
      <c r="C11" s="38" t="s">
        <v>104</v>
      </c>
      <c r="D11" s="11" t="s">
        <v>109</v>
      </c>
      <c r="E11" s="11" t="s">
        <v>110</v>
      </c>
    </row>
    <row r="12" spans="1:5" s="28" customFormat="1" ht="15.75">
      <c r="A12" s="19" t="s">
        <v>5</v>
      </c>
      <c r="B12" s="11" t="s">
        <v>78</v>
      </c>
      <c r="C12" s="35" t="s">
        <v>103</v>
      </c>
      <c r="D12" s="10" t="s">
        <v>111</v>
      </c>
      <c r="E12" s="11" t="s">
        <v>56</v>
      </c>
    </row>
    <row r="13" spans="1:5" s="28" customFormat="1" ht="15.75">
      <c r="A13" s="20" t="s">
        <v>0</v>
      </c>
      <c r="B13" s="11" t="s">
        <v>78</v>
      </c>
      <c r="C13" s="36" t="s">
        <v>103</v>
      </c>
      <c r="D13" s="11" t="s">
        <v>111</v>
      </c>
      <c r="E13" s="11" t="s">
        <v>56</v>
      </c>
    </row>
    <row r="14" spans="1:5" s="28" customFormat="1" ht="15.75">
      <c r="A14" s="6" t="s">
        <v>29</v>
      </c>
      <c r="B14" s="29" t="s">
        <v>80</v>
      </c>
      <c r="C14" s="35" t="s">
        <v>97</v>
      </c>
      <c r="D14" s="10" t="s">
        <v>112</v>
      </c>
      <c r="E14" s="11" t="s">
        <v>113</v>
      </c>
    </row>
    <row r="15" spans="1:5" s="28" customFormat="1" ht="15.75">
      <c r="A15" s="6" t="s">
        <v>30</v>
      </c>
      <c r="B15" s="13" t="s">
        <v>53</v>
      </c>
      <c r="C15" s="37" t="s">
        <v>95</v>
      </c>
      <c r="D15" s="12" t="s">
        <v>114</v>
      </c>
      <c r="E15" s="14" t="s">
        <v>115</v>
      </c>
    </row>
    <row r="16" spans="1:5" s="28" customFormat="1" ht="15.75">
      <c r="A16" s="6" t="s">
        <v>31</v>
      </c>
      <c r="B16" s="14" t="s">
        <v>79</v>
      </c>
      <c r="C16" s="37" t="s">
        <v>96</v>
      </c>
      <c r="D16" s="12" t="s">
        <v>116</v>
      </c>
      <c r="E16" s="14" t="s">
        <v>117</v>
      </c>
    </row>
    <row r="17" spans="1:5" s="28" customFormat="1" ht="15.75" hidden="1">
      <c r="A17" s="6" t="s">
        <v>6</v>
      </c>
      <c r="B17" s="10"/>
      <c r="C17" s="34"/>
      <c r="D17" s="12"/>
      <c r="E17" s="14"/>
    </row>
    <row r="18" spans="1:5" s="28" customFormat="1" ht="63" hidden="1">
      <c r="A18" s="6" t="s">
        <v>18</v>
      </c>
      <c r="B18" s="12"/>
      <c r="C18" s="34"/>
      <c r="D18" s="12"/>
      <c r="E18" s="14"/>
    </row>
    <row r="19" spans="1:5" s="28" customFormat="1" ht="47.25" hidden="1">
      <c r="A19" s="6" t="s">
        <v>13</v>
      </c>
      <c r="B19" s="12"/>
      <c r="C19" s="34"/>
      <c r="D19" s="12"/>
      <c r="E19" s="14"/>
    </row>
    <row r="20" spans="1:5" s="28" customFormat="1" ht="78.75" hidden="1">
      <c r="A20" s="6" t="s">
        <v>25</v>
      </c>
      <c r="B20" s="12"/>
      <c r="C20" s="34"/>
      <c r="D20" s="12"/>
      <c r="E20" s="14"/>
    </row>
    <row r="21" spans="1:5" s="28" customFormat="1" ht="31.5" hidden="1">
      <c r="A21" s="6" t="s">
        <v>16</v>
      </c>
      <c r="B21" s="12"/>
      <c r="C21" s="34"/>
      <c r="D21" s="12"/>
      <c r="E21" s="14"/>
    </row>
    <row r="22" spans="1:5" s="28" customFormat="1" ht="15.75">
      <c r="A22" s="6" t="s">
        <v>44</v>
      </c>
      <c r="B22" s="10" t="s">
        <v>81</v>
      </c>
      <c r="C22" s="35" t="s">
        <v>98</v>
      </c>
      <c r="D22" s="10" t="s">
        <v>118</v>
      </c>
      <c r="E22" s="11" t="s">
        <v>119</v>
      </c>
    </row>
    <row r="23" spans="1:5" s="28" customFormat="1" ht="47.25">
      <c r="A23" s="6" t="s">
        <v>45</v>
      </c>
      <c r="B23" s="12" t="s">
        <v>81</v>
      </c>
      <c r="C23" s="37" t="s">
        <v>98</v>
      </c>
      <c r="D23" s="12" t="s">
        <v>118</v>
      </c>
      <c r="E23" s="12" t="s">
        <v>119</v>
      </c>
    </row>
    <row r="24" spans="1:5" s="28" customFormat="1" ht="15.75">
      <c r="A24" s="5" t="s">
        <v>55</v>
      </c>
      <c r="B24" s="29" t="s">
        <v>83</v>
      </c>
      <c r="C24" s="40" t="s">
        <v>102</v>
      </c>
      <c r="D24" s="10" t="s">
        <v>120</v>
      </c>
      <c r="E24" s="10" t="s">
        <v>67</v>
      </c>
    </row>
    <row r="25" spans="1:5" s="28" customFormat="1" ht="47.25">
      <c r="A25" s="6" t="s">
        <v>19</v>
      </c>
      <c r="B25" s="11" t="s">
        <v>84</v>
      </c>
      <c r="C25" s="36" t="s">
        <v>99</v>
      </c>
      <c r="D25" s="11" t="s">
        <v>121</v>
      </c>
      <c r="E25" s="11" t="s">
        <v>122</v>
      </c>
    </row>
    <row r="26" spans="1:5" s="28" customFormat="1" ht="78.75" hidden="1">
      <c r="A26" s="7" t="s">
        <v>24</v>
      </c>
      <c r="B26" s="14"/>
      <c r="C26" s="37"/>
      <c r="D26" s="12"/>
      <c r="E26" s="14"/>
    </row>
    <row r="27" spans="1:5" s="28" customFormat="1" ht="78.75">
      <c r="A27" s="7" t="s">
        <v>26</v>
      </c>
      <c r="B27" s="14" t="s">
        <v>84</v>
      </c>
      <c r="C27" s="39" t="s">
        <v>99</v>
      </c>
      <c r="D27" s="14" t="s">
        <v>121</v>
      </c>
      <c r="E27" s="14" t="s">
        <v>122</v>
      </c>
    </row>
    <row r="28" spans="1:5" s="28" customFormat="1" ht="47.25" hidden="1">
      <c r="A28" s="7" t="s">
        <v>23</v>
      </c>
      <c r="B28" s="14"/>
      <c r="C28" s="34"/>
      <c r="D28" s="12"/>
      <c r="E28" s="14"/>
    </row>
    <row r="29" spans="1:5" s="28" customFormat="1" ht="47.25" hidden="1">
      <c r="A29" s="7" t="s">
        <v>20</v>
      </c>
      <c r="B29" s="14"/>
      <c r="C29" s="34"/>
      <c r="D29" s="12"/>
      <c r="E29" s="14"/>
    </row>
    <row r="30" spans="1:5" s="28" customFormat="1" ht="31.5" hidden="1">
      <c r="A30" s="6" t="s">
        <v>7</v>
      </c>
      <c r="B30" s="11"/>
      <c r="C30" s="34"/>
      <c r="D30" s="12"/>
      <c r="E30" s="14"/>
    </row>
    <row r="31" spans="1:5" s="28" customFormat="1" ht="31.5" hidden="1">
      <c r="A31" s="6" t="s">
        <v>3</v>
      </c>
      <c r="B31" s="14"/>
      <c r="C31" s="34"/>
      <c r="D31" s="12"/>
      <c r="E31" s="14"/>
    </row>
    <row r="32" spans="1:5" s="28" customFormat="1" ht="31.5" hidden="1">
      <c r="A32" s="6" t="s">
        <v>15</v>
      </c>
      <c r="B32" s="11"/>
      <c r="C32" s="34"/>
      <c r="D32" s="12"/>
      <c r="E32" s="14"/>
    </row>
    <row r="33" spans="1:5" s="28" customFormat="1" ht="63" hidden="1">
      <c r="A33" s="6" t="s">
        <v>21</v>
      </c>
      <c r="B33" s="14"/>
      <c r="C33" s="34"/>
      <c r="D33" s="12"/>
      <c r="E33" s="14"/>
    </row>
    <row r="34" spans="1:5" s="28" customFormat="1" ht="15.75" hidden="1">
      <c r="A34" s="6" t="s">
        <v>1</v>
      </c>
      <c r="B34" s="10"/>
      <c r="C34" s="34"/>
      <c r="D34" s="12"/>
      <c r="E34" s="14"/>
    </row>
    <row r="35" spans="1:5" s="28" customFormat="1" ht="31.5" hidden="1">
      <c r="A35" s="6" t="s">
        <v>12</v>
      </c>
      <c r="B35" s="12"/>
      <c r="C35" s="34"/>
      <c r="D35" s="12"/>
      <c r="E35" s="14"/>
    </row>
    <row r="36" spans="1:5" s="28" customFormat="1" ht="63" hidden="1">
      <c r="A36" s="6" t="s">
        <v>14</v>
      </c>
      <c r="B36" s="12"/>
      <c r="C36" s="34"/>
      <c r="D36" s="12"/>
      <c r="E36" s="14"/>
    </row>
    <row r="37" spans="1:5" s="28" customFormat="1" ht="78.75" hidden="1">
      <c r="A37" s="6" t="s">
        <v>22</v>
      </c>
      <c r="B37" s="12"/>
      <c r="C37" s="34"/>
      <c r="D37" s="12"/>
      <c r="E37" s="14"/>
    </row>
    <row r="38" spans="1:5" s="28" customFormat="1" ht="31.5" hidden="1">
      <c r="A38" s="6" t="s">
        <v>17</v>
      </c>
      <c r="B38" s="12"/>
      <c r="C38" s="34"/>
      <c r="D38" s="12"/>
      <c r="E38" s="14"/>
    </row>
    <row r="39" spans="1:5" s="28" customFormat="1" ht="78.75">
      <c r="A39" s="6" t="s">
        <v>54</v>
      </c>
      <c r="B39" s="10" t="s">
        <v>52</v>
      </c>
      <c r="C39" s="35" t="s">
        <v>69</v>
      </c>
      <c r="D39" s="12" t="s">
        <v>123</v>
      </c>
      <c r="E39" s="14" t="s">
        <v>124</v>
      </c>
    </row>
    <row r="40" spans="1:5" s="28" customFormat="1" ht="31.5">
      <c r="A40" s="6" t="s">
        <v>34</v>
      </c>
      <c r="B40" s="11" t="s">
        <v>60</v>
      </c>
      <c r="C40" s="36" t="s">
        <v>100</v>
      </c>
      <c r="D40" s="11" t="s">
        <v>125</v>
      </c>
      <c r="E40" s="11" t="s">
        <v>126</v>
      </c>
    </row>
    <row r="41" spans="1:5" s="28" customFormat="1" ht="47.25">
      <c r="A41" s="6" t="s">
        <v>35</v>
      </c>
      <c r="B41" s="14" t="s">
        <v>60</v>
      </c>
      <c r="C41" s="39" t="s">
        <v>100</v>
      </c>
      <c r="D41" s="14" t="s">
        <v>125</v>
      </c>
      <c r="E41" s="14" t="s">
        <v>126</v>
      </c>
    </row>
    <row r="42" spans="1:5" s="28" customFormat="1" ht="31.5">
      <c r="A42" s="6" t="s">
        <v>46</v>
      </c>
      <c r="B42" s="11" t="s">
        <v>85</v>
      </c>
      <c r="C42" s="36" t="s">
        <v>101</v>
      </c>
      <c r="D42" s="11" t="s">
        <v>127</v>
      </c>
      <c r="E42" s="11" t="s">
        <v>128</v>
      </c>
    </row>
    <row r="43" spans="1:5" s="28" customFormat="1" ht="63">
      <c r="A43" s="6" t="s">
        <v>47</v>
      </c>
      <c r="B43" s="14" t="s">
        <v>85</v>
      </c>
      <c r="C43" s="39" t="s">
        <v>101</v>
      </c>
      <c r="D43" s="14" t="s">
        <v>127</v>
      </c>
      <c r="E43" s="14" t="s">
        <v>128</v>
      </c>
    </row>
    <row r="44" spans="1:5" s="28" customFormat="1" ht="96" customHeight="1">
      <c r="A44" s="33" t="s">
        <v>72</v>
      </c>
      <c r="B44" s="11" t="s">
        <v>39</v>
      </c>
      <c r="C44" s="36" t="s">
        <v>68</v>
      </c>
      <c r="D44" s="14" t="s">
        <v>71</v>
      </c>
      <c r="E44" s="14" t="s">
        <v>39</v>
      </c>
    </row>
    <row r="45" spans="1:5" s="28" customFormat="1" ht="15.75">
      <c r="A45" s="8" t="s">
        <v>8</v>
      </c>
      <c r="B45" s="11" t="s">
        <v>39</v>
      </c>
      <c r="C45" s="35" t="s">
        <v>39</v>
      </c>
      <c r="D45" s="10" t="s">
        <v>39</v>
      </c>
      <c r="E45" s="11" t="s">
        <v>39</v>
      </c>
    </row>
    <row r="46" spans="1:5" s="28" customFormat="1" ht="15.75">
      <c r="A46" s="8" t="s">
        <v>32</v>
      </c>
      <c r="B46" s="14" t="s">
        <v>39</v>
      </c>
      <c r="C46" s="37" t="s">
        <v>39</v>
      </c>
      <c r="D46" s="12" t="s">
        <v>39</v>
      </c>
      <c r="E46" s="14" t="s">
        <v>39</v>
      </c>
    </row>
    <row r="47" spans="1:5" s="28" customFormat="1" ht="15.75">
      <c r="A47" s="20" t="s">
        <v>9</v>
      </c>
      <c r="B47" s="11" t="s">
        <v>86</v>
      </c>
      <c r="C47" s="36" t="s">
        <v>105</v>
      </c>
      <c r="D47" s="11" t="s">
        <v>129</v>
      </c>
      <c r="E47" s="11" t="s">
        <v>64</v>
      </c>
    </row>
    <row r="48" spans="1:5" s="28" customFormat="1" ht="15.75">
      <c r="A48" s="20" t="s">
        <v>10</v>
      </c>
      <c r="B48" s="30" t="s">
        <v>87</v>
      </c>
      <c r="C48" s="38" t="s">
        <v>107</v>
      </c>
      <c r="D48" s="30" t="s">
        <v>130</v>
      </c>
      <c r="E48" s="30" t="s">
        <v>51</v>
      </c>
    </row>
    <row r="49" spans="1:5" s="28" customFormat="1" ht="31.5">
      <c r="A49" s="6" t="s">
        <v>11</v>
      </c>
      <c r="B49" s="30" t="s">
        <v>87</v>
      </c>
      <c r="C49" s="30" t="s">
        <v>107</v>
      </c>
      <c r="D49" s="11" t="s">
        <v>130</v>
      </c>
      <c r="E49" s="11" t="s">
        <v>51</v>
      </c>
    </row>
    <row r="50" spans="1:5" s="28" customFormat="1" ht="47.25">
      <c r="A50" s="6" t="s">
        <v>48</v>
      </c>
      <c r="B50" s="15" t="s">
        <v>39</v>
      </c>
      <c r="C50" s="14" t="s">
        <v>70</v>
      </c>
      <c r="D50" s="14" t="s">
        <v>39</v>
      </c>
      <c r="E50" s="14" t="s">
        <v>66</v>
      </c>
    </row>
    <row r="51" spans="1:5" s="28" customFormat="1" ht="47.25">
      <c r="A51" s="6" t="s">
        <v>36</v>
      </c>
      <c r="B51" s="14" t="s">
        <v>88</v>
      </c>
      <c r="C51" s="14" t="s">
        <v>88</v>
      </c>
      <c r="D51" s="14" t="s">
        <v>66</v>
      </c>
      <c r="E51" s="14" t="s">
        <v>59</v>
      </c>
    </row>
    <row r="52" spans="1:5" s="28" customFormat="1" ht="78.75">
      <c r="A52" s="6" t="s">
        <v>63</v>
      </c>
      <c r="B52" s="14" t="s">
        <v>132</v>
      </c>
      <c r="C52" s="14" t="s">
        <v>106</v>
      </c>
      <c r="D52" s="14" t="s">
        <v>131</v>
      </c>
      <c r="E52" s="14" t="s">
        <v>58</v>
      </c>
    </row>
    <row r="53" spans="1:5" s="28" customFormat="1" ht="78.75">
      <c r="A53" s="31" t="s">
        <v>61</v>
      </c>
      <c r="B53" s="14" t="s">
        <v>89</v>
      </c>
      <c r="C53" s="14" t="s">
        <v>92</v>
      </c>
      <c r="D53" s="14" t="s">
        <v>133</v>
      </c>
      <c r="E53" s="14" t="s">
        <v>134</v>
      </c>
    </row>
    <row r="54" spans="1:5" s="28" customFormat="1" ht="47.25">
      <c r="A54" s="31" t="s">
        <v>62</v>
      </c>
      <c r="B54" s="14" t="s">
        <v>90</v>
      </c>
      <c r="C54" s="14" t="s">
        <v>90</v>
      </c>
      <c r="D54" s="14" t="s">
        <v>66</v>
      </c>
      <c r="E54" s="14" t="s">
        <v>59</v>
      </c>
    </row>
    <row r="55" spans="1:5" s="28" customFormat="1" ht="15.75">
      <c r="A55" s="31" t="s">
        <v>73</v>
      </c>
      <c r="B55" s="14" t="s">
        <v>74</v>
      </c>
      <c r="C55" s="14" t="s">
        <v>93</v>
      </c>
      <c r="D55" s="14" t="s">
        <v>135</v>
      </c>
      <c r="E55" s="14" t="s">
        <v>136</v>
      </c>
    </row>
    <row r="56" spans="1:5" s="28" customFormat="1" ht="47.25">
      <c r="A56" s="31" t="s">
        <v>75</v>
      </c>
      <c r="B56" s="14" t="s">
        <v>76</v>
      </c>
      <c r="C56" s="14" t="s">
        <v>77</v>
      </c>
      <c r="D56" s="14" t="s">
        <v>66</v>
      </c>
      <c r="E56" s="14" t="s">
        <v>59</v>
      </c>
    </row>
    <row r="57" spans="1:5" s="28" customFormat="1" ht="15.75">
      <c r="A57" s="21" t="s">
        <v>2</v>
      </c>
      <c r="B57" s="11" t="s">
        <v>91</v>
      </c>
      <c r="C57" s="11" t="s">
        <v>108</v>
      </c>
      <c r="D57" s="11" t="s">
        <v>137</v>
      </c>
      <c r="E57" s="11" t="s">
        <v>65</v>
      </c>
    </row>
    <row r="58" spans="1:5" ht="15.75">
      <c r="A58" s="1"/>
      <c r="B58" s="17"/>
      <c r="C58" s="17"/>
      <c r="D58" s="17"/>
      <c r="E58" s="23"/>
    </row>
    <row r="60" ht="12.75">
      <c r="A60" t="s">
        <v>57</v>
      </c>
    </row>
  </sheetData>
  <sheetProtection/>
  <mergeCells count="2">
    <mergeCell ref="A7:E7"/>
    <mergeCell ref="A8:B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="70" zoomScaleNormal="70" zoomScalePageLayoutView="0" workbookViewId="0" topLeftCell="A25">
      <selection activeCell="F48" sqref="F48"/>
    </sheetView>
  </sheetViews>
  <sheetFormatPr defaultColWidth="9.140625" defaultRowHeight="12.75"/>
  <cols>
    <col min="1" max="1" width="70.140625" style="67" customWidth="1"/>
    <col min="2" max="2" width="33.28125" style="67" customWidth="1"/>
    <col min="3" max="3" width="20.57421875" style="67" customWidth="1"/>
    <col min="4" max="4" width="22.140625" style="67" customWidth="1"/>
    <col min="5" max="5" width="16.8515625" style="67" customWidth="1"/>
    <col min="6" max="6" width="15.421875" style="67" customWidth="1"/>
  </cols>
  <sheetData>
    <row r="1" spans="1:6" ht="16.5" customHeight="1">
      <c r="A1" s="43"/>
      <c r="B1" s="43"/>
      <c r="C1" s="44"/>
      <c r="D1" s="45"/>
      <c r="E1" s="88"/>
      <c r="F1" s="89"/>
    </row>
    <row r="2" spans="1:6" ht="115.5" customHeight="1" hidden="1">
      <c r="A2" s="46"/>
      <c r="B2" s="46"/>
      <c r="C2" s="44"/>
      <c r="D2" s="45"/>
      <c r="E2" s="90"/>
      <c r="F2" s="91"/>
    </row>
    <row r="3" spans="1:6" ht="20.25">
      <c r="A3" s="47" t="s">
        <v>42</v>
      </c>
      <c r="B3" s="47"/>
      <c r="C3" s="48"/>
      <c r="D3" s="48"/>
      <c r="E3" s="48"/>
      <c r="F3" s="47"/>
    </row>
    <row r="4" spans="1:6" ht="20.25">
      <c r="A4" s="43"/>
      <c r="B4" s="43"/>
      <c r="C4" s="48" t="s">
        <v>147</v>
      </c>
      <c r="D4" s="49"/>
      <c r="E4" s="49"/>
      <c r="F4" s="50"/>
    </row>
    <row r="5" spans="1:6" ht="20.25">
      <c r="A5" s="87"/>
      <c r="B5" s="87"/>
      <c r="C5" s="87"/>
      <c r="D5" s="49"/>
      <c r="E5" s="49"/>
      <c r="F5" s="51" t="s">
        <v>38</v>
      </c>
    </row>
    <row r="6" spans="1:6" s="28" customFormat="1" ht="60" customHeight="1">
      <c r="A6" s="52" t="s">
        <v>43</v>
      </c>
      <c r="B6" s="71" t="s">
        <v>157</v>
      </c>
      <c r="C6" s="53" t="s">
        <v>41</v>
      </c>
      <c r="D6" s="53" t="s">
        <v>49</v>
      </c>
      <c r="E6" s="53" t="s">
        <v>37</v>
      </c>
      <c r="F6" s="54" t="s">
        <v>33</v>
      </c>
    </row>
    <row r="7" spans="1:6" s="28" customFormat="1" ht="20.25">
      <c r="A7" s="57" t="s">
        <v>144</v>
      </c>
      <c r="B7" s="73"/>
      <c r="C7" s="72">
        <f>C8+C10+C12+C20+C22+C23</f>
        <v>21915.12275</v>
      </c>
      <c r="D7" s="72">
        <f>D8+D10+D12+D20+D22+D23</f>
        <v>22547.310679999995</v>
      </c>
      <c r="E7" s="72">
        <f aca="true" t="shared" si="0" ref="E7:E14">D7-C7</f>
        <v>632.1879299999964</v>
      </c>
      <c r="F7" s="78">
        <f aca="true" t="shared" si="1" ref="F7:F14">D7/C7</f>
        <v>1.0288471087847315</v>
      </c>
    </row>
    <row r="8" spans="1:6" s="28" customFormat="1" ht="24.75" customHeight="1">
      <c r="A8" s="70" t="s">
        <v>5</v>
      </c>
      <c r="B8" s="74" t="s">
        <v>158</v>
      </c>
      <c r="C8" s="72">
        <f>C9</f>
        <v>17770.1135</v>
      </c>
      <c r="D8" s="72">
        <f>D9</f>
        <v>18940.85014</v>
      </c>
      <c r="E8" s="72">
        <f t="shared" si="0"/>
        <v>1170.7366399999992</v>
      </c>
      <c r="F8" s="78">
        <f t="shared" si="1"/>
        <v>1.0658823389057137</v>
      </c>
    </row>
    <row r="9" spans="1:6" s="28" customFormat="1" ht="19.5" customHeight="1">
      <c r="A9" s="68" t="s">
        <v>0</v>
      </c>
      <c r="B9" s="74" t="s">
        <v>159</v>
      </c>
      <c r="C9" s="79">
        <v>17770.1135</v>
      </c>
      <c r="D9" s="79">
        <v>18940.85014</v>
      </c>
      <c r="E9" s="79">
        <f t="shared" si="0"/>
        <v>1170.7366399999992</v>
      </c>
      <c r="F9" s="77">
        <f t="shared" si="1"/>
        <v>1.0658823389057137</v>
      </c>
    </row>
    <row r="10" spans="1:6" s="28" customFormat="1" ht="60.75">
      <c r="A10" s="59" t="s">
        <v>142</v>
      </c>
      <c r="B10" s="74" t="s">
        <v>160</v>
      </c>
      <c r="C10" s="72">
        <f>C11</f>
        <v>2180.20925</v>
      </c>
      <c r="D10" s="72">
        <f>D11</f>
        <v>2376.11454</v>
      </c>
      <c r="E10" s="72">
        <f t="shared" si="0"/>
        <v>195.90529000000015</v>
      </c>
      <c r="F10" s="78">
        <f t="shared" si="1"/>
        <v>1.0898561869692096</v>
      </c>
    </row>
    <row r="11" spans="1:6" s="28" customFormat="1" ht="56.25">
      <c r="A11" s="41" t="s">
        <v>143</v>
      </c>
      <c r="B11" s="74" t="s">
        <v>161</v>
      </c>
      <c r="C11" s="79">
        <v>2180.20925</v>
      </c>
      <c r="D11" s="79">
        <v>2376.11454</v>
      </c>
      <c r="E11" s="79">
        <f t="shared" si="0"/>
        <v>195.90529000000015</v>
      </c>
      <c r="F11" s="77">
        <f t="shared" si="1"/>
        <v>1.0898561869692096</v>
      </c>
    </row>
    <row r="12" spans="1:6" s="28" customFormat="1" ht="24.75" customHeight="1">
      <c r="A12" s="59" t="s">
        <v>29</v>
      </c>
      <c r="B12" s="74" t="s">
        <v>162</v>
      </c>
      <c r="C12" s="72">
        <f>C13+C14</f>
        <v>1960</v>
      </c>
      <c r="D12" s="72">
        <f>D13+D14</f>
        <v>1213.19082</v>
      </c>
      <c r="E12" s="72">
        <f t="shared" si="0"/>
        <v>-746.80918</v>
      </c>
      <c r="F12" s="78">
        <f t="shared" si="1"/>
        <v>0.6189749081632653</v>
      </c>
    </row>
    <row r="13" spans="1:6" s="28" customFormat="1" ht="23.25" customHeight="1">
      <c r="A13" s="59" t="s">
        <v>30</v>
      </c>
      <c r="B13" s="74" t="s">
        <v>163</v>
      </c>
      <c r="C13" s="79">
        <v>160</v>
      </c>
      <c r="D13" s="79">
        <v>84.0641</v>
      </c>
      <c r="E13" s="79">
        <f t="shared" si="0"/>
        <v>-75.9359</v>
      </c>
      <c r="F13" s="77">
        <f t="shared" si="1"/>
        <v>0.525400625</v>
      </c>
    </row>
    <row r="14" spans="1:6" s="28" customFormat="1" ht="21.75" customHeight="1">
      <c r="A14" s="59" t="s">
        <v>31</v>
      </c>
      <c r="B14" s="74" t="s">
        <v>164</v>
      </c>
      <c r="C14" s="79">
        <v>1800</v>
      </c>
      <c r="D14" s="79">
        <v>1129.12672</v>
      </c>
      <c r="E14" s="79">
        <f t="shared" si="0"/>
        <v>-670.87328</v>
      </c>
      <c r="F14" s="77">
        <f t="shared" si="1"/>
        <v>0.6272926222222223</v>
      </c>
    </row>
    <row r="15" spans="1:6" s="28" customFormat="1" ht="20.25" hidden="1">
      <c r="A15" s="59" t="s">
        <v>6</v>
      </c>
      <c r="B15" s="56"/>
      <c r="C15" s="72"/>
      <c r="D15" s="79"/>
      <c r="E15" s="79"/>
      <c r="F15" s="77"/>
    </row>
    <row r="16" spans="1:6" s="28" customFormat="1" ht="101.25" hidden="1">
      <c r="A16" s="59" t="s">
        <v>18</v>
      </c>
      <c r="B16" s="56"/>
      <c r="C16" s="79"/>
      <c r="D16" s="79"/>
      <c r="E16" s="79"/>
      <c r="F16" s="77"/>
    </row>
    <row r="17" spans="1:6" s="28" customFormat="1" ht="81" hidden="1">
      <c r="A17" s="59" t="s">
        <v>13</v>
      </c>
      <c r="B17" s="56"/>
      <c r="C17" s="79"/>
      <c r="D17" s="79"/>
      <c r="E17" s="79"/>
      <c r="F17" s="77"/>
    </row>
    <row r="18" spans="1:6" s="28" customFormat="1" ht="121.5" hidden="1">
      <c r="A18" s="59" t="s">
        <v>25</v>
      </c>
      <c r="B18" s="56"/>
      <c r="C18" s="79"/>
      <c r="D18" s="79"/>
      <c r="E18" s="79"/>
      <c r="F18" s="77"/>
    </row>
    <row r="19" spans="1:6" s="28" customFormat="1" ht="40.5" hidden="1">
      <c r="A19" s="59" t="s">
        <v>16</v>
      </c>
      <c r="B19" s="56"/>
      <c r="C19" s="79"/>
      <c r="D19" s="79"/>
      <c r="E19" s="79"/>
      <c r="F19" s="77"/>
    </row>
    <row r="20" spans="1:6" s="28" customFormat="1" ht="24.75" customHeight="1">
      <c r="A20" s="59" t="s">
        <v>44</v>
      </c>
      <c r="B20" s="56" t="s">
        <v>172</v>
      </c>
      <c r="C20" s="72">
        <f>C21</f>
        <v>4.8</v>
      </c>
      <c r="D20" s="72">
        <f>D21</f>
        <v>7.8</v>
      </c>
      <c r="E20" s="72">
        <f aca="true" t="shared" si="2" ref="E20:E25">D20-C20</f>
        <v>3</v>
      </c>
      <c r="F20" s="78">
        <f>D20/C20</f>
        <v>1.625</v>
      </c>
    </row>
    <row r="21" spans="1:6" s="28" customFormat="1" ht="60.75">
      <c r="A21" s="59" t="s">
        <v>45</v>
      </c>
      <c r="B21" s="56" t="s">
        <v>173</v>
      </c>
      <c r="C21" s="79">
        <v>4.8</v>
      </c>
      <c r="D21" s="79">
        <v>7.8</v>
      </c>
      <c r="E21" s="79">
        <f t="shared" si="2"/>
        <v>3</v>
      </c>
      <c r="F21" s="77">
        <f>D21/C21</f>
        <v>1.625</v>
      </c>
    </row>
    <row r="22" spans="1:6" s="28" customFormat="1" ht="40.5">
      <c r="A22" s="83" t="s">
        <v>145</v>
      </c>
      <c r="B22" s="84" t="s">
        <v>174</v>
      </c>
      <c r="C22" s="79">
        <v>0</v>
      </c>
      <c r="D22" s="79">
        <v>9</v>
      </c>
      <c r="E22" s="79">
        <f t="shared" si="2"/>
        <v>9</v>
      </c>
      <c r="F22" s="77">
        <v>0</v>
      </c>
    </row>
    <row r="23" spans="1:6" s="28" customFormat="1" ht="40.5">
      <c r="A23" s="83" t="s">
        <v>146</v>
      </c>
      <c r="B23" s="84" t="s">
        <v>186</v>
      </c>
      <c r="C23" s="79">
        <v>0</v>
      </c>
      <c r="D23" s="79">
        <v>0.35518</v>
      </c>
      <c r="E23" s="79">
        <f t="shared" si="2"/>
        <v>0.35518</v>
      </c>
      <c r="F23" s="77">
        <v>0</v>
      </c>
    </row>
    <row r="24" spans="1:6" s="28" customFormat="1" ht="20.25">
      <c r="A24" s="55" t="s">
        <v>55</v>
      </c>
      <c r="B24" s="73"/>
      <c r="C24" s="72">
        <f>C25+C42+C49</f>
        <v>2701</v>
      </c>
      <c r="D24" s="72">
        <f>D25+D42</f>
        <v>3107.15632</v>
      </c>
      <c r="E24" s="72">
        <f t="shared" si="2"/>
        <v>406.15632000000005</v>
      </c>
      <c r="F24" s="78">
        <f>D24/C24</f>
        <v>1.1503725731210663</v>
      </c>
    </row>
    <row r="25" spans="1:6" s="28" customFormat="1" ht="60.75">
      <c r="A25" s="59" t="s">
        <v>155</v>
      </c>
      <c r="B25" s="74" t="s">
        <v>165</v>
      </c>
      <c r="C25" s="79">
        <f>C27+C39</f>
        <v>1200</v>
      </c>
      <c r="D25" s="79">
        <f>D27+D39</f>
        <v>1481.48371</v>
      </c>
      <c r="E25" s="79">
        <f t="shared" si="2"/>
        <v>281.48371</v>
      </c>
      <c r="F25" s="77">
        <f>D25/C25</f>
        <v>1.2345697583333333</v>
      </c>
    </row>
    <row r="26" spans="1:6" s="28" customFormat="1" ht="101.25" hidden="1">
      <c r="A26" s="60" t="s">
        <v>24</v>
      </c>
      <c r="B26" s="62"/>
      <c r="C26" s="79"/>
      <c r="D26" s="79"/>
      <c r="E26" s="79"/>
      <c r="F26" s="77"/>
    </row>
    <row r="27" spans="1:6" s="28" customFormat="1" ht="123.75" customHeight="1">
      <c r="A27" s="60" t="s">
        <v>138</v>
      </c>
      <c r="B27" s="74" t="s">
        <v>166</v>
      </c>
      <c r="C27" s="79">
        <v>600</v>
      </c>
      <c r="D27" s="79">
        <v>371.26946</v>
      </c>
      <c r="E27" s="79">
        <f>D27-C27</f>
        <v>-228.73054000000002</v>
      </c>
      <c r="F27" s="77">
        <f>D27/C27</f>
        <v>0.6187824333333333</v>
      </c>
    </row>
    <row r="28" spans="1:6" s="28" customFormat="1" ht="60.75" hidden="1">
      <c r="A28" s="60" t="s">
        <v>23</v>
      </c>
      <c r="B28" s="62"/>
      <c r="C28" s="79"/>
      <c r="D28" s="79"/>
      <c r="E28" s="79"/>
      <c r="F28" s="77"/>
    </row>
    <row r="29" spans="1:6" s="28" customFormat="1" ht="60.75" hidden="1">
      <c r="A29" s="60" t="s">
        <v>20</v>
      </c>
      <c r="B29" s="62"/>
      <c r="C29" s="79"/>
      <c r="D29" s="79"/>
      <c r="E29" s="79"/>
      <c r="F29" s="77"/>
    </row>
    <row r="30" spans="1:6" s="28" customFormat="1" ht="40.5" hidden="1">
      <c r="A30" s="59" t="s">
        <v>7</v>
      </c>
      <c r="B30" s="56"/>
      <c r="C30" s="72"/>
      <c r="D30" s="79"/>
      <c r="E30" s="79"/>
      <c r="F30" s="77"/>
    </row>
    <row r="31" spans="1:6" s="28" customFormat="1" ht="40.5" hidden="1">
      <c r="A31" s="59" t="s">
        <v>3</v>
      </c>
      <c r="B31" s="56"/>
      <c r="C31" s="79"/>
      <c r="D31" s="79"/>
      <c r="E31" s="79"/>
      <c r="F31" s="77"/>
    </row>
    <row r="32" spans="1:6" s="28" customFormat="1" ht="40.5" hidden="1">
      <c r="A32" s="59" t="s">
        <v>15</v>
      </c>
      <c r="B32" s="56"/>
      <c r="C32" s="72"/>
      <c r="D32" s="79"/>
      <c r="E32" s="79"/>
      <c r="F32" s="77"/>
    </row>
    <row r="33" spans="1:6" s="28" customFormat="1" ht="81" hidden="1">
      <c r="A33" s="59" t="s">
        <v>21</v>
      </c>
      <c r="B33" s="56"/>
      <c r="C33" s="79"/>
      <c r="D33" s="79"/>
      <c r="E33" s="79"/>
      <c r="F33" s="77"/>
    </row>
    <row r="34" spans="1:6" s="28" customFormat="1" ht="40.5" hidden="1">
      <c r="A34" s="59" t="s">
        <v>1</v>
      </c>
      <c r="B34" s="56"/>
      <c r="C34" s="72"/>
      <c r="D34" s="79"/>
      <c r="E34" s="79"/>
      <c r="F34" s="77"/>
    </row>
    <row r="35" spans="1:6" s="28" customFormat="1" ht="40.5" hidden="1">
      <c r="A35" s="59" t="s">
        <v>12</v>
      </c>
      <c r="B35" s="56"/>
      <c r="C35" s="79"/>
      <c r="D35" s="79"/>
      <c r="E35" s="79"/>
      <c r="F35" s="77"/>
    </row>
    <row r="36" spans="1:6" s="28" customFormat="1" ht="81" hidden="1">
      <c r="A36" s="59" t="s">
        <v>14</v>
      </c>
      <c r="B36" s="56"/>
      <c r="C36" s="79"/>
      <c r="D36" s="79"/>
      <c r="E36" s="79"/>
      <c r="F36" s="77"/>
    </row>
    <row r="37" spans="1:6" s="28" customFormat="1" ht="101.25" hidden="1">
      <c r="A37" s="59" t="s">
        <v>22</v>
      </c>
      <c r="B37" s="56"/>
      <c r="C37" s="79"/>
      <c r="D37" s="79"/>
      <c r="E37" s="79"/>
      <c r="F37" s="77"/>
    </row>
    <row r="38" spans="1:6" s="28" customFormat="1" ht="60.75" hidden="1">
      <c r="A38" s="59" t="s">
        <v>17</v>
      </c>
      <c r="B38" s="56"/>
      <c r="C38" s="79"/>
      <c r="D38" s="79"/>
      <c r="E38" s="79"/>
      <c r="F38" s="77"/>
    </row>
    <row r="39" spans="1:6" s="28" customFormat="1" ht="120.75" customHeight="1">
      <c r="A39" s="59" t="s">
        <v>54</v>
      </c>
      <c r="B39" s="74" t="s">
        <v>167</v>
      </c>
      <c r="C39" s="79">
        <v>600</v>
      </c>
      <c r="D39" s="79">
        <v>1110.21425</v>
      </c>
      <c r="E39" s="79">
        <f>D39-C39</f>
        <v>510.21425</v>
      </c>
      <c r="F39" s="77">
        <f>D39/C39</f>
        <v>1.8503570833333334</v>
      </c>
    </row>
    <row r="40" spans="1:6" s="28" customFormat="1" ht="40.5">
      <c r="A40" s="59" t="s">
        <v>34</v>
      </c>
      <c r="B40" s="74" t="s">
        <v>168</v>
      </c>
      <c r="C40" s="79">
        <v>0</v>
      </c>
      <c r="D40" s="79">
        <v>0</v>
      </c>
      <c r="E40" s="79">
        <f>D40-C40</f>
        <v>0</v>
      </c>
      <c r="F40" s="77">
        <v>0</v>
      </c>
    </row>
    <row r="41" spans="1:6" s="28" customFormat="1" ht="40.5">
      <c r="A41" s="59" t="s">
        <v>139</v>
      </c>
      <c r="B41" s="74" t="s">
        <v>169</v>
      </c>
      <c r="C41" s="79">
        <v>0</v>
      </c>
      <c r="D41" s="79">
        <v>0</v>
      </c>
      <c r="E41" s="79">
        <v>0</v>
      </c>
      <c r="F41" s="77">
        <v>0</v>
      </c>
    </row>
    <row r="42" spans="1:6" s="42" customFormat="1" ht="40.5">
      <c r="A42" s="55" t="s">
        <v>46</v>
      </c>
      <c r="B42" s="74" t="s">
        <v>170</v>
      </c>
      <c r="C42" s="72">
        <f>C43+C45+C48</f>
        <v>1501</v>
      </c>
      <c r="D42" s="72">
        <f>D43+D44+D45+D46+D47+D48</f>
        <v>1625.67261</v>
      </c>
      <c r="E42" s="72">
        <f aca="true" t="shared" si="3" ref="E42:E52">D42-C42</f>
        <v>124.67261000000008</v>
      </c>
      <c r="F42" s="78">
        <f>D42/C42</f>
        <v>1.0830597001998667</v>
      </c>
    </row>
    <row r="43" spans="1:6" s="28" customFormat="1" ht="81" customHeight="1">
      <c r="A43" s="59" t="s">
        <v>47</v>
      </c>
      <c r="B43" s="74" t="s">
        <v>171</v>
      </c>
      <c r="C43" s="79">
        <v>300</v>
      </c>
      <c r="D43" s="79">
        <v>293.63276</v>
      </c>
      <c r="E43" s="79">
        <f t="shared" si="3"/>
        <v>-6.367239999999981</v>
      </c>
      <c r="F43" s="77">
        <f>D43/C43</f>
        <v>0.9787758666666667</v>
      </c>
    </row>
    <row r="44" spans="1:6" s="28" customFormat="1" ht="20.25">
      <c r="A44" s="59" t="s">
        <v>149</v>
      </c>
      <c r="B44" s="56"/>
      <c r="C44" s="79">
        <v>0</v>
      </c>
      <c r="D44" s="79">
        <v>7</v>
      </c>
      <c r="E44" s="79">
        <f t="shared" si="3"/>
        <v>7</v>
      </c>
      <c r="F44" s="77">
        <v>0</v>
      </c>
    </row>
    <row r="45" spans="1:6" s="28" customFormat="1" ht="81" customHeight="1">
      <c r="A45" s="59" t="s">
        <v>141</v>
      </c>
      <c r="B45" s="56" t="s">
        <v>190</v>
      </c>
      <c r="C45" s="79" t="s">
        <v>39</v>
      </c>
      <c r="D45" s="79">
        <v>0</v>
      </c>
      <c r="E45" s="79">
        <f t="shared" si="3"/>
        <v>0</v>
      </c>
      <c r="F45" s="77">
        <v>0</v>
      </c>
    </row>
    <row r="46" spans="1:6" s="28" customFormat="1" ht="20.25">
      <c r="A46" s="59" t="s">
        <v>150</v>
      </c>
      <c r="B46" s="56"/>
      <c r="C46" s="79">
        <v>0</v>
      </c>
      <c r="D46" s="79">
        <v>67.42473</v>
      </c>
      <c r="E46" s="79">
        <f>D46-C46</f>
        <v>67.42473</v>
      </c>
      <c r="F46" s="77">
        <v>0</v>
      </c>
    </row>
    <row r="47" spans="1:6" s="28" customFormat="1" ht="20.25">
      <c r="A47" s="59" t="s">
        <v>148</v>
      </c>
      <c r="B47" s="56"/>
      <c r="C47" s="79">
        <v>0</v>
      </c>
      <c r="D47" s="79">
        <v>206.74992</v>
      </c>
      <c r="E47" s="79">
        <f>D47-C47</f>
        <v>206.74992</v>
      </c>
      <c r="F47" s="77">
        <v>0</v>
      </c>
    </row>
    <row r="48" spans="1:6" s="28" customFormat="1" ht="125.25" customHeight="1">
      <c r="A48" s="63" t="s">
        <v>140</v>
      </c>
      <c r="B48" s="61" t="s">
        <v>177</v>
      </c>
      <c r="C48" s="79">
        <v>1201</v>
      </c>
      <c r="D48" s="79">
        <v>1050.8652</v>
      </c>
      <c r="E48" s="79">
        <f t="shared" si="3"/>
        <v>-150.13480000000004</v>
      </c>
      <c r="F48" s="77">
        <f>D48/C48</f>
        <v>0.8749918401332223</v>
      </c>
    </row>
    <row r="49" spans="1:6" s="28" customFormat="1" ht="20.25">
      <c r="A49" s="69" t="s">
        <v>8</v>
      </c>
      <c r="B49" s="75" t="s">
        <v>175</v>
      </c>
      <c r="C49" s="72">
        <f>C50</f>
        <v>0</v>
      </c>
      <c r="D49" s="72">
        <f>D50</f>
        <v>0</v>
      </c>
      <c r="E49" s="72">
        <f t="shared" si="3"/>
        <v>0</v>
      </c>
      <c r="F49" s="78">
        <v>0</v>
      </c>
    </row>
    <row r="50" spans="1:6" s="28" customFormat="1" ht="20.25">
      <c r="A50" s="64" t="s">
        <v>32</v>
      </c>
      <c r="B50" s="76" t="s">
        <v>176</v>
      </c>
      <c r="C50" s="79">
        <v>0</v>
      </c>
      <c r="D50" s="79">
        <v>0</v>
      </c>
      <c r="E50" s="79">
        <f t="shared" si="3"/>
        <v>0</v>
      </c>
      <c r="F50" s="77">
        <v>0</v>
      </c>
    </row>
    <row r="51" spans="1:6" s="28" customFormat="1" ht="20.25">
      <c r="A51" s="58" t="s">
        <v>9</v>
      </c>
      <c r="B51" s="73"/>
      <c r="C51" s="72">
        <f>C7+C24</f>
        <v>24616.12275</v>
      </c>
      <c r="D51" s="72">
        <f>D7+D24</f>
        <v>25654.466999999997</v>
      </c>
      <c r="E51" s="72">
        <f t="shared" si="3"/>
        <v>1038.3442499999983</v>
      </c>
      <c r="F51" s="78">
        <f>D51/C51</f>
        <v>1.0421814702723644</v>
      </c>
    </row>
    <row r="52" spans="1:6" s="28" customFormat="1" ht="21" customHeight="1">
      <c r="A52" s="58" t="s">
        <v>10</v>
      </c>
      <c r="B52" s="73" t="s">
        <v>178</v>
      </c>
      <c r="C52" s="72">
        <f>C53</f>
        <v>40945.1205</v>
      </c>
      <c r="D52" s="72">
        <f>D53</f>
        <v>40261.95028999999</v>
      </c>
      <c r="E52" s="72">
        <f t="shared" si="3"/>
        <v>-683.1702100000039</v>
      </c>
      <c r="F52" s="78">
        <f>D52/C52</f>
        <v>0.9833149786431816</v>
      </c>
    </row>
    <row r="53" spans="1:6" s="28" customFormat="1" ht="40.5">
      <c r="A53" s="59" t="s">
        <v>11</v>
      </c>
      <c r="B53" s="56" t="s">
        <v>179</v>
      </c>
      <c r="C53" s="80">
        <f>C54+C55+C56+C57+C58+C61</f>
        <v>40945.1205</v>
      </c>
      <c r="D53" s="72">
        <f>D54+D55+D56+D57+D58+D59+D60+D61</f>
        <v>40261.95028999999</v>
      </c>
      <c r="E53" s="72" t="s">
        <v>39</v>
      </c>
      <c r="F53" s="82">
        <f>D53/C53*100</f>
        <v>98.33149786431817</v>
      </c>
    </row>
    <row r="54" spans="1:6" s="28" customFormat="1" ht="40.5">
      <c r="A54" s="59" t="s">
        <v>151</v>
      </c>
      <c r="B54" s="56" t="s">
        <v>180</v>
      </c>
      <c r="C54" s="81">
        <v>4041</v>
      </c>
      <c r="D54" s="79">
        <v>4041</v>
      </c>
      <c r="E54" s="79">
        <f>C54-D54</f>
        <v>0</v>
      </c>
      <c r="F54" s="77">
        <f>D54/C54</f>
        <v>1</v>
      </c>
    </row>
    <row r="55" spans="1:6" s="28" customFormat="1" ht="60.75">
      <c r="A55" s="59" t="s">
        <v>36</v>
      </c>
      <c r="B55" s="56" t="s">
        <v>184</v>
      </c>
      <c r="C55" s="79">
        <v>282.9</v>
      </c>
      <c r="D55" s="79">
        <v>282.9</v>
      </c>
      <c r="E55" s="79" t="s">
        <v>39</v>
      </c>
      <c r="F55" s="77">
        <f aca="true" t="shared" si="4" ref="F55:F62">D55/C55</f>
        <v>1</v>
      </c>
    </row>
    <row r="56" spans="1:6" s="28" customFormat="1" ht="124.5" customHeight="1">
      <c r="A56" s="63" t="s">
        <v>181</v>
      </c>
      <c r="B56" s="61" t="s">
        <v>185</v>
      </c>
      <c r="C56" s="79">
        <v>18442.83407</v>
      </c>
      <c r="D56" s="79">
        <v>18442.83407</v>
      </c>
      <c r="E56" s="79">
        <f>D56-C56</f>
        <v>0</v>
      </c>
      <c r="F56" s="77">
        <f t="shared" si="4"/>
        <v>1</v>
      </c>
    </row>
    <row r="57" spans="1:6" s="28" customFormat="1" ht="84" customHeight="1">
      <c r="A57" s="63" t="s">
        <v>152</v>
      </c>
      <c r="B57" s="61" t="s">
        <v>182</v>
      </c>
      <c r="C57" s="79">
        <v>12860.88643</v>
      </c>
      <c r="D57" s="79">
        <v>12860.88643</v>
      </c>
      <c r="E57" s="79">
        <f>D57-C57</f>
        <v>0</v>
      </c>
      <c r="F57" s="77">
        <f t="shared" si="4"/>
        <v>1</v>
      </c>
    </row>
    <row r="58" spans="1:6" s="28" customFormat="1" ht="60.75">
      <c r="A58" s="63" t="s">
        <v>153</v>
      </c>
      <c r="B58" s="61" t="s">
        <v>183</v>
      </c>
      <c r="C58" s="79">
        <v>2500</v>
      </c>
      <c r="D58" s="79">
        <v>2500</v>
      </c>
      <c r="E58" s="79">
        <f>D58-C58</f>
        <v>0</v>
      </c>
      <c r="F58" s="77">
        <f>D58/C58</f>
        <v>1</v>
      </c>
    </row>
    <row r="59" spans="1:6" s="28" customFormat="1" ht="60.75">
      <c r="A59" s="63" t="s">
        <v>188</v>
      </c>
      <c r="B59" s="61" t="s">
        <v>187</v>
      </c>
      <c r="C59" s="79">
        <v>0</v>
      </c>
      <c r="D59" s="79">
        <v>1137.0286</v>
      </c>
      <c r="E59" s="79">
        <v>1137.0286</v>
      </c>
      <c r="F59" s="77">
        <v>0</v>
      </c>
    </row>
    <row r="60" spans="1:6" s="28" customFormat="1" ht="60.75">
      <c r="A60" s="63" t="s">
        <v>156</v>
      </c>
      <c r="B60" s="61" t="s">
        <v>189</v>
      </c>
      <c r="C60" s="79">
        <v>0</v>
      </c>
      <c r="D60" s="79">
        <v>-798.23563</v>
      </c>
      <c r="E60" s="79">
        <v>-798.23563</v>
      </c>
      <c r="F60" s="77">
        <v>0</v>
      </c>
    </row>
    <row r="61" spans="1:6" s="28" customFormat="1" ht="102.75" customHeight="1">
      <c r="A61" s="63" t="s">
        <v>154</v>
      </c>
      <c r="B61" s="61" t="s">
        <v>191</v>
      </c>
      <c r="C61" s="79">
        <v>2817.5</v>
      </c>
      <c r="D61" s="79">
        <v>1795.53682</v>
      </c>
      <c r="E61" s="79">
        <f>D61-C61</f>
        <v>-1021.96318</v>
      </c>
      <c r="F61" s="77">
        <f t="shared" si="4"/>
        <v>0.637280149068323</v>
      </c>
    </row>
    <row r="62" spans="1:6" s="28" customFormat="1" ht="20.25">
      <c r="A62" s="65" t="s">
        <v>2</v>
      </c>
      <c r="B62" s="75"/>
      <c r="C62" s="72">
        <f>C51+C52</f>
        <v>65561.24325</v>
      </c>
      <c r="D62" s="72">
        <f>D51+D52</f>
        <v>65916.41728999998</v>
      </c>
      <c r="E62" s="72">
        <f>D62-C62</f>
        <v>355.1740399999835</v>
      </c>
      <c r="F62" s="78">
        <f t="shared" si="4"/>
        <v>1.005417439059928</v>
      </c>
    </row>
    <row r="63" spans="1:6" ht="20.25">
      <c r="A63" s="66"/>
      <c r="B63" s="66"/>
      <c r="C63" s="66"/>
      <c r="D63" s="66"/>
      <c r="E63" s="66"/>
      <c r="F63" s="45"/>
    </row>
  </sheetData>
  <sheetProtection/>
  <mergeCells count="3">
    <mergeCell ref="A5:C5"/>
    <mergeCell ref="E1:F1"/>
    <mergeCell ref="E2:F2"/>
  </mergeCells>
  <printOptions/>
  <pageMargins left="0.7874015748031497" right="0.3937007874015748" top="0.3543307086614173" bottom="0.4330708661417323" header="0.15748031496062992" footer="0.31496062992125984"/>
  <pageSetup fitToHeight="1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2016-03-09T03:36:05Z</cp:lastPrinted>
  <dcterms:created xsi:type="dcterms:W3CDTF">1996-10-08T23:32:33Z</dcterms:created>
  <dcterms:modified xsi:type="dcterms:W3CDTF">2016-04-12T22:46:59Z</dcterms:modified>
  <cp:category/>
  <cp:version/>
  <cp:contentType/>
  <cp:contentStatus/>
</cp:coreProperties>
</file>